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75" activeTab="0"/>
  </bookViews>
  <sheets>
    <sheet name="тарифы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end_CO1">#REF!</definedName>
    <definedName name="god">'[1]Титульный'!$M$5</definedName>
    <definedName name="org">'[1]Титульный'!$F$8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'[3]Расчёт НВВ по RAB'!$D$12</definedName>
    <definedName name="T2_DiapProt">P1_T2_DiapProt,P2_T2_DiapProt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>P1_SCOPE_16_PRT,P2_SCOPE_16_PRT</definedName>
    <definedName name="мрпоп">P1_SCOPE_16_PRT,P2_SCOPE_16_PRT</definedName>
    <definedName name="_xlnm.Print_Area" localSheetId="0">'тарифы'!$A$1:$F$85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<sst xmlns="http://schemas.openxmlformats.org/spreadsheetml/2006/main" count="247" uniqueCount="108">
  <si>
    <t>Утвержденные тарифы на 2014 год</t>
  </si>
  <si>
    <t>ЗАО "Квант"</t>
  </si>
  <si>
    <t>без НДС</t>
  </si>
  <si>
    <t>№ п.п.</t>
  </si>
  <si>
    <t>Наименование показателя</t>
  </si>
  <si>
    <t>Единицы измерения</t>
  </si>
  <si>
    <t>тариф</t>
  </si>
  <si>
    <t>№ и дата решения регулирующего органа</t>
  </si>
  <si>
    <t>срок действия</t>
  </si>
  <si>
    <t>источник официального опубликования</t>
  </si>
  <si>
    <t>Единые (котловые) тарифы на услуги по передаче электроэнергии по сетям Самарской области</t>
  </si>
  <si>
    <t>Двухставочные тарифы(прочие потребители)</t>
  </si>
  <si>
    <t>1.</t>
  </si>
  <si>
    <t xml:space="preserve">Ставка на содержание электрических сетей </t>
  </si>
  <si>
    <t>1.1</t>
  </si>
  <si>
    <t>ВН</t>
  </si>
  <si>
    <t>руб/кВт мес.</t>
  </si>
  <si>
    <t>Приказ                                       Министерства жилищно-коммунального хозяйства Самарской области от 27.12.2013 года № 463</t>
  </si>
  <si>
    <t>с 01.01.2014  по  30.06.2014 г.</t>
  </si>
  <si>
    <t>"Волжская коммуна"                                                 № 491 от 30.12.2011 г.</t>
  </si>
  <si>
    <t>1.2</t>
  </si>
  <si>
    <t>СН1</t>
  </si>
  <si>
    <t>1.3</t>
  </si>
  <si>
    <t>СН2</t>
  </si>
  <si>
    <t>1.4</t>
  </si>
  <si>
    <t>НН</t>
  </si>
  <si>
    <t>2.</t>
  </si>
  <si>
    <t>Ставка на оплату технологического расхода (потерь) в электрических сетях</t>
  </si>
  <si>
    <t>2.1</t>
  </si>
  <si>
    <t>руб./кВт.ч</t>
  </si>
  <si>
    <t>2.2</t>
  </si>
  <si>
    <t>2.3</t>
  </si>
  <si>
    <t>2.4</t>
  </si>
  <si>
    <t>Одноставочные тарифы</t>
  </si>
  <si>
    <t>3.1</t>
  </si>
  <si>
    <t>3.2</t>
  </si>
  <si>
    <t>3.3</t>
  </si>
  <si>
    <t>3.4</t>
  </si>
  <si>
    <t>3.5.</t>
  </si>
  <si>
    <t>население</t>
  </si>
  <si>
    <t>с 01.07.2014  по  31.12.2014 г.</t>
  </si>
  <si>
    <t>3.5</t>
  </si>
  <si>
    <t>Одноставочный тариф в пределах социальной нормы потребления:</t>
  </si>
  <si>
    <t>3.5.1</t>
  </si>
  <si>
    <t>Для населения и приравненных к нему потребителей за исключением указанных в пунктах 3.5.2. и 3.5.3.</t>
  </si>
  <si>
    <t>3.5.2</t>
  </si>
  <si>
    <t>Для населения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приравненных к нему категорий потребителей</t>
  </si>
  <si>
    <t>руб/кВт.ч</t>
  </si>
  <si>
    <t>3.5.3</t>
  </si>
  <si>
    <t>Для населения, проживающего в сельских населенных пунктах и приравненных к нему категорий потребителей</t>
  </si>
  <si>
    <t>3.6.</t>
  </si>
  <si>
    <t>Одноставочный тариф сверх социальной нормы потребления:</t>
  </si>
  <si>
    <t>3.6.1.</t>
  </si>
  <si>
    <t>Для населения и приравненных к нему потребителей за исключением указанных в пунктах 3.6.2 и 3.6.3.</t>
  </si>
  <si>
    <t>3.6.2.</t>
  </si>
  <si>
    <t>3.6.3.</t>
  </si>
  <si>
    <t>Для населения, проживающего в сельских населенных пунктах и приравленных к нему категорий потребителей</t>
  </si>
  <si>
    <t>Индивидуальные  тарифы на услуги по передаче электроэнергии для взаиморасчетов                                                                                  между сетевыми организациями Самарской области</t>
  </si>
  <si>
    <t>4.</t>
  </si>
  <si>
    <t>4.1</t>
  </si>
  <si>
    <t>ЗАО «Квант» - ОАО «МРСК Волги» (филиал «Самарские распределительные сети»)</t>
  </si>
  <si>
    <t>Приказ Министерства жилищно-коммунального хозяйства Самарской области № 482 от 31.12.13г.</t>
  </si>
  <si>
    <t>с 01.01.2014  по  30.12.2014 г.</t>
  </si>
  <si>
    <t>4.2</t>
  </si>
  <si>
    <t>ЗАО «Квант» -  ЗАО «ССК»</t>
  </si>
  <si>
    <t>4.3</t>
  </si>
  <si>
    <t xml:space="preserve">ЗАО «Квант»-ЗАО «Энергетика и связь строительства»             </t>
  </si>
  <si>
    <t>4.4</t>
  </si>
  <si>
    <t xml:space="preserve">ЗАО «Квант»-                                  ОАО «ЭЛЕКТРОСЕТЬ»                         </t>
  </si>
  <si>
    <t>4.5</t>
  </si>
  <si>
    <t xml:space="preserve">ЗАО «Квант»-ООО "Автоград-Водоканал"                     </t>
  </si>
  <si>
    <t>4.6</t>
  </si>
  <si>
    <t>ЗАО "Квант" - ЗАО "Электросеть -Волга"</t>
  </si>
  <si>
    <t>4.7</t>
  </si>
  <si>
    <t xml:space="preserve">ЗАО «Квант»-ОАО «Волгоцеммаш»                       </t>
  </si>
  <si>
    <t>5.</t>
  </si>
  <si>
    <t>5.1</t>
  </si>
  <si>
    <t>ЗАО «Квант» -  ОАО «МРСК Волги» (филиал «Самарские распределительные сети»)</t>
  </si>
  <si>
    <t>5.2</t>
  </si>
  <si>
    <t>5.3</t>
  </si>
  <si>
    <t xml:space="preserve">ЗАО «Квант»-ЗАО «Энергетика и связь строительства» -                </t>
  </si>
  <si>
    <t>5.4</t>
  </si>
  <si>
    <t>5.5</t>
  </si>
  <si>
    <t xml:space="preserve">ЗАО «Квант» -  ООО "Автоград-Водоканал"                     </t>
  </si>
  <si>
    <t>5.6</t>
  </si>
  <si>
    <t>5.7</t>
  </si>
  <si>
    <t xml:space="preserve">ЗАО «Квант»-ОАО «Волгоцеммаш»                         </t>
  </si>
  <si>
    <t>6.1</t>
  </si>
  <si>
    <t>6.2</t>
  </si>
  <si>
    <t>6.3</t>
  </si>
  <si>
    <t xml:space="preserve">ЗАО «Квант»-ЗАО «Энергетика и связь строительства»                </t>
  </si>
  <si>
    <t>6.4</t>
  </si>
  <si>
    <t>6.5</t>
  </si>
  <si>
    <t xml:space="preserve">ЗАО «Квант»- ООО "Автоград-Водоканал"                   </t>
  </si>
  <si>
    <t>6.6</t>
  </si>
  <si>
    <t>6.7</t>
  </si>
  <si>
    <t>Индивидуальные  тарифы на услуги по передаче электроэнергии для взаиморасчетов                                                    между сетевыми организациями Самарской области</t>
  </si>
  <si>
    <t>7.1.</t>
  </si>
  <si>
    <t>7.2.</t>
  </si>
  <si>
    <t>7.3.</t>
  </si>
  <si>
    <t>7.4.</t>
  </si>
  <si>
    <t xml:space="preserve">ЗАО «Квант»-ЗАО "Электросеть-Волга"               </t>
  </si>
  <si>
    <t>7.5.</t>
  </si>
  <si>
    <t xml:space="preserve">ЗАО «Квант»-ОАО "Электросеть"                   </t>
  </si>
  <si>
    <t>7.6.</t>
  </si>
  <si>
    <t>7.7.</t>
  </si>
  <si>
    <t xml:space="preserve"> </t>
  </si>
  <si>
    <t>Примечание: В паре смежных сетевых организаций первая-организация-плательщик, вторая - получатель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</si>
</sst>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0"/>
    <numFmt numFmtId="166" formatCode="#,##0.0000"/>
    <numFmt numFmtId="167" formatCode="0.00000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\ _$_-;\-* #,##0.00\ _$_-;_-* &quot;-&quot;??\ _$_-;_-@_-"/>
    <numFmt numFmtId="173" formatCode="#\."/>
    <numFmt numFmtId="174" formatCode="#.##0\.00"/>
    <numFmt numFmtId="175" formatCode="#\.00"/>
    <numFmt numFmtId="176" formatCode="\$#\.0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_-* #,##0.00[$€-1]_-;\-* #,##0.00[$€-1]_-;_-* &quot;-&quot;??[$€-1]_-"/>
    <numFmt numFmtId="185" formatCode="0.0"/>
    <numFmt numFmtId="186" formatCode="#,##0.0_);\(#,##0.0\)"/>
    <numFmt numFmtId="187" formatCode="#,##0_ ;[Red]\-#,##0\ "/>
    <numFmt numFmtId="188" formatCode="#,##0_);[Blue]\(#,##0\)"/>
    <numFmt numFmtId="189" formatCode="_-* #,##0_-;\-* #,##0_-;_-* &quot;-&quot;_-;_-@_-"/>
    <numFmt numFmtId="190" formatCode="_-* #,##0.00_-;\-* #,##0.00_-;_-* &quot;-&quot;??_-;_-@_-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#,##0.000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#,##0.0"/>
    <numFmt numFmtId="210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55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168" fontId="12" fillId="0" borderId="0">
      <alignment vertical="top"/>
      <protection/>
    </xf>
    <xf numFmtId="168" fontId="13" fillId="0" borderId="0">
      <alignment vertical="top"/>
      <protection/>
    </xf>
    <xf numFmtId="169" fontId="13" fillId="2" borderId="0">
      <alignment vertical="top"/>
      <protection/>
    </xf>
    <xf numFmtId="168" fontId="13" fillId="3" borderId="0">
      <alignment vertical="top"/>
      <protection/>
    </xf>
    <xf numFmtId="40" fontId="14" fillId="0" borderId="0" applyFont="0" applyFill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70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71" fontId="2" fillId="4" borderId="1">
      <alignment wrapText="1"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70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172" fontId="4" fillId="0" borderId="0" applyFont="0" applyFill="0" applyBorder="0" applyAlignment="0" applyProtection="0"/>
    <xf numFmtId="174" fontId="16" fillId="0" borderId="0">
      <alignment/>
      <protection locked="0"/>
    </xf>
    <xf numFmtId="175" fontId="16" fillId="0" borderId="0">
      <alignment/>
      <protection locked="0"/>
    </xf>
    <xf numFmtId="174" fontId="16" fillId="0" borderId="0">
      <alignment/>
      <protection locked="0"/>
    </xf>
    <xf numFmtId="175" fontId="16" fillId="0" borderId="0">
      <alignment/>
      <protection locked="0"/>
    </xf>
    <xf numFmtId="176" fontId="16" fillId="0" borderId="0">
      <alignment/>
      <protection locked="0"/>
    </xf>
    <xf numFmtId="173" fontId="16" fillId="0" borderId="2">
      <alignment/>
      <protection locked="0"/>
    </xf>
    <xf numFmtId="173" fontId="17" fillId="0" borderId="0">
      <alignment/>
      <protection locked="0"/>
    </xf>
    <xf numFmtId="173" fontId="17" fillId="0" borderId="0">
      <alignment/>
      <protection locked="0"/>
    </xf>
    <xf numFmtId="173" fontId="16" fillId="0" borderId="2">
      <alignment/>
      <protection locked="0"/>
    </xf>
    <xf numFmtId="0" fontId="18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14" fillId="31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14" fillId="3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14" fillId="3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14" fillId="3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14" fillId="3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14" fillId="3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40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177" fontId="4" fillId="0" borderId="3">
      <alignment/>
      <protection locked="0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1" fillId="7" borderId="0" applyNumberFormat="0" applyBorder="0" applyAlignment="0" applyProtection="0"/>
    <xf numFmtId="10" fontId="22" fillId="0" borderId="0" applyNumberFormat="0" applyFill="0" applyBorder="0" applyAlignment="0">
      <protection/>
    </xf>
    <xf numFmtId="0" fontId="23" fillId="0" borderId="0">
      <alignment/>
      <protection/>
    </xf>
    <xf numFmtId="0" fontId="24" fillId="2" borderId="4" applyNumberFormat="0" applyAlignment="0" applyProtection="0"/>
    <xf numFmtId="0" fontId="25" fillId="41" borderId="5" applyNumberFormat="0" applyAlignment="0" applyProtection="0"/>
    <xf numFmtId="0" fontId="26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8" fillId="0" borderId="0" applyFont="0" applyFill="0" applyBorder="0" applyAlignment="0" applyProtection="0"/>
    <xf numFmtId="177" fontId="29" fillId="9" borderId="3">
      <alignment/>
      <protection/>
    </xf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>
      <alignment vertical="top"/>
      <protection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170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84" fontId="30" fillId="0" borderId="0" applyFont="0" applyFill="0" applyBorder="0" applyAlignment="0" applyProtection="0"/>
    <xf numFmtId="37" fontId="2" fillId="0" borderId="0">
      <alignment/>
      <protection/>
    </xf>
    <xf numFmtId="0" fontId="33" fillId="0" borderId="0" applyNumberFormat="0" applyFill="0" applyBorder="0" applyAlignment="0" applyProtection="0"/>
    <xf numFmtId="185" fontId="34" fillId="0" borderId="0" applyFill="0" applyBorder="0" applyAlignment="0" applyProtection="0"/>
    <xf numFmtId="185" fontId="12" fillId="0" borderId="0" applyFill="0" applyBorder="0" applyAlignment="0" applyProtection="0"/>
    <xf numFmtId="185" fontId="35" fillId="0" borderId="0" applyFill="0" applyBorder="0" applyAlignment="0" applyProtection="0"/>
    <xf numFmtId="185" fontId="36" fillId="0" borderId="0" applyFill="0" applyBorder="0" applyAlignment="0" applyProtection="0"/>
    <xf numFmtId="185" fontId="37" fillId="0" borderId="0" applyFill="0" applyBorder="0" applyAlignment="0" applyProtection="0"/>
    <xf numFmtId="185" fontId="38" fillId="0" borderId="0" applyFill="0" applyBorder="0" applyAlignment="0" applyProtection="0"/>
    <xf numFmtId="185" fontId="39" fillId="0" borderId="0" applyFill="0" applyBorder="0" applyAlignment="0" applyProtection="0"/>
    <xf numFmtId="2" fontId="28" fillId="0" borderId="0" applyFont="0" applyFill="0" applyBorder="0" applyAlignment="0" applyProtection="0"/>
    <xf numFmtId="0" fontId="4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Fill="0" applyBorder="0" applyProtection="0">
      <alignment horizontal="left"/>
    </xf>
    <xf numFmtId="0" fontId="43" fillId="3" borderId="0" applyNumberFormat="0" applyBorder="0" applyAlignment="0" applyProtection="0"/>
    <xf numFmtId="168" fontId="2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86" fontId="44" fillId="3" borderId="0" applyNumberFormat="0" applyFont="0" applyAlignment="0">
      <protection/>
    </xf>
    <xf numFmtId="0" fontId="45" fillId="0" borderId="0" applyProtection="0">
      <alignment horizontal="right"/>
    </xf>
    <xf numFmtId="0" fontId="46" fillId="0" borderId="0">
      <alignment vertical="top"/>
      <protection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2" fontId="50" fillId="42" borderId="0" applyAlignment="0">
      <protection locked="0"/>
    </xf>
    <xf numFmtId="170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0" fontId="52" fillId="0" borderId="0" applyNumberFormat="0" applyFill="0" applyBorder="0" applyAlignment="0" applyProtection="0"/>
    <xf numFmtId="177" fontId="4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187" fontId="54" fillId="0" borderId="6">
      <alignment horizontal="center" vertical="center" wrapText="1"/>
      <protection/>
    </xf>
    <xf numFmtId="0" fontId="55" fillId="10" borderId="4" applyNumberFormat="0" applyAlignment="0" applyProtection="0"/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170" fontId="13" fillId="0" borderId="0">
      <alignment vertical="top"/>
      <protection/>
    </xf>
    <xf numFmtId="170" fontId="13" fillId="2" borderId="0">
      <alignment vertical="top"/>
      <protection/>
    </xf>
    <xf numFmtId="38" fontId="13" fillId="2" borderId="0">
      <alignment vertical="top"/>
      <protection/>
    </xf>
    <xf numFmtId="38" fontId="13" fillId="2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88" fontId="13" fillId="3" borderId="0">
      <alignment vertical="top"/>
      <protection/>
    </xf>
    <xf numFmtId="38" fontId="13" fillId="0" borderId="0">
      <alignment vertical="top"/>
      <protection/>
    </xf>
    <xf numFmtId="0" fontId="57" fillId="0" borderId="11" applyNumberFormat="0" applyFill="0" applyAlignment="0" applyProtection="0"/>
    <xf numFmtId="189" fontId="58" fillId="0" borderId="0" applyFont="0" applyFill="0" applyBorder="0" applyAlignment="0" applyProtection="0"/>
    <xf numFmtId="190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190" fontId="58" fillId="0" borderId="0" applyFont="0" applyFill="0" applyBorder="0" applyAlignment="0" applyProtection="0"/>
    <xf numFmtId="191" fontId="59" fillId="0" borderId="6">
      <alignment horizontal="right"/>
      <protection locked="0"/>
    </xf>
    <xf numFmtId="192" fontId="58" fillId="0" borderId="0" applyFont="0" applyFill="0" applyBorder="0" applyAlignment="0" applyProtection="0"/>
    <xf numFmtId="193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193" fontId="5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60" fillId="4" borderId="0" applyNumberFormat="0" applyBorder="0" applyAlignment="0" applyProtection="0"/>
    <xf numFmtId="0" fontId="18" fillId="0" borderId="13">
      <alignment/>
      <protection/>
    </xf>
    <xf numFmtId="0" fontId="61" fillId="0" borderId="0" applyNumberFormat="0" applyFill="0" applyBorder="0" applyAlignment="0" applyProtection="0"/>
    <xf numFmtId="194" fontId="4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>
      <alignment horizontal="right"/>
      <protection/>
    </xf>
    <xf numFmtId="0" fontId="4" fillId="0" borderId="0">
      <alignment/>
      <protection/>
    </xf>
    <xf numFmtId="0" fontId="63" fillId="0" borderId="0">
      <alignment/>
      <protection/>
    </xf>
    <xf numFmtId="0" fontId="27" fillId="0" borderId="0" applyFill="0" applyBorder="0" applyProtection="0">
      <alignment vertical="center"/>
    </xf>
    <xf numFmtId="0" fontId="6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" fillId="43" borderId="14" applyNumberFormat="0" applyFont="0" applyAlignment="0" applyProtection="0"/>
    <xf numFmtId="195" fontId="4" fillId="0" borderId="0" applyFont="0" applyAlignment="0">
      <protection/>
    </xf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2" fillId="0" borderId="0">
      <alignment/>
      <protection/>
    </xf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2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3" fillId="0" borderId="0" applyNumberFormat="0">
      <alignment horizontal="left"/>
      <protection/>
    </xf>
    <xf numFmtId="200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18" borderId="15" applyNumberFormat="0" applyProtection="0">
      <alignment horizontal="right" vertical="center"/>
    </xf>
    <xf numFmtId="4" fontId="72" fillId="38" borderId="15" applyNumberFormat="0" applyProtection="0">
      <alignment horizontal="right" vertical="center"/>
    </xf>
    <xf numFmtId="4" fontId="72" fillId="20" borderId="15" applyNumberFormat="0" applyProtection="0">
      <alignment horizontal="right" vertical="center"/>
    </xf>
    <xf numFmtId="4" fontId="72" fillId="30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39" borderId="15" applyNumberFormat="0" applyProtection="0">
      <alignment horizontal="right" vertical="center"/>
    </xf>
    <xf numFmtId="4" fontId="72" fillId="44" borderId="15" applyNumberFormat="0" applyProtection="0">
      <alignment horizontal="right" vertical="center"/>
    </xf>
    <xf numFmtId="4" fontId="72" fillId="19" borderId="15" applyNumberFormat="0" applyProtection="0">
      <alignment horizontal="right" vertical="center"/>
    </xf>
    <xf numFmtId="4" fontId="74" fillId="45" borderId="15" applyNumberFormat="0" applyProtection="0">
      <alignment horizontal="left" vertical="center" indent="1"/>
    </xf>
    <xf numFmtId="4" fontId="72" fillId="46" borderId="20" applyNumberFormat="0" applyProtection="0">
      <alignment horizontal="left" vertical="center" indent="1"/>
    </xf>
    <xf numFmtId="4" fontId="75" fillId="47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72" fillId="46" borderId="15" applyNumberFormat="0" applyProtection="0">
      <alignment horizontal="left" vertical="center" indent="1"/>
    </xf>
    <xf numFmtId="4" fontId="7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1" borderId="15" applyNumberFormat="0" applyProtection="0">
      <alignment horizontal="left" vertical="center" indent="1"/>
    </xf>
    <xf numFmtId="0" fontId="2" fillId="41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72" fillId="43" borderId="15" applyNumberFormat="0" applyProtection="0">
      <alignment vertical="center"/>
    </xf>
    <xf numFmtId="4" fontId="73" fillId="43" borderId="15" applyNumberFormat="0" applyProtection="0">
      <alignment vertical="center"/>
    </xf>
    <xf numFmtId="4" fontId="72" fillId="43" borderId="15" applyNumberFormat="0" applyProtection="0">
      <alignment horizontal="left" vertical="center" indent="1"/>
    </xf>
    <xf numFmtId="4" fontId="72" fillId="43" borderId="15" applyNumberFormat="0" applyProtection="0">
      <alignment horizontal="left" vertical="center" indent="1"/>
    </xf>
    <xf numFmtId="4" fontId="72" fillId="46" borderId="15" applyNumberFormat="0" applyProtection="0">
      <alignment horizontal="right" vertical="center"/>
    </xf>
    <xf numFmtId="4" fontId="73" fillId="46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46" borderId="15" applyNumberFormat="0" applyProtection="0">
      <alignment horizontal="right" vertical="center"/>
    </xf>
    <xf numFmtId="0" fontId="30" fillId="0" borderId="0">
      <alignment horizontal="left" vertical="center" wrapText="1"/>
      <protection/>
    </xf>
    <xf numFmtId="0" fontId="2" fillId="0" borderId="0">
      <alignment/>
      <protection/>
    </xf>
    <xf numFmtId="0" fontId="11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49" borderId="0" applyBorder="0" applyProtection="0">
      <alignment horizontal="centerContinuous" vertical="center"/>
    </xf>
    <xf numFmtId="0" fontId="79" fillId="50" borderId="16" applyBorder="0" applyProtection="0">
      <alignment horizontal="centerContinuous" vertical="center"/>
    </xf>
    <xf numFmtId="0" fontId="80" fillId="0" borderId="0">
      <alignment/>
      <protection/>
    </xf>
    <xf numFmtId="170" fontId="81" fillId="51" borderId="0">
      <alignment horizontal="right" vertical="top"/>
      <protection/>
    </xf>
    <xf numFmtId="38" fontId="81" fillId="51" borderId="0">
      <alignment horizontal="right" vertical="top"/>
      <protection/>
    </xf>
    <xf numFmtId="38" fontId="81" fillId="51" borderId="0">
      <alignment horizontal="right" vertical="top"/>
      <protection/>
    </xf>
    <xf numFmtId="0" fontId="64" fillId="0" borderId="0">
      <alignment/>
      <protection/>
    </xf>
    <xf numFmtId="0" fontId="82" fillId="0" borderId="0" applyFill="0" applyBorder="0" applyProtection="0">
      <alignment horizontal="left"/>
    </xf>
    <xf numFmtId="0" fontId="42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0" fontId="9" fillId="0" borderId="22" applyNumberFormat="0" applyFill="0" applyAlignment="0" applyProtection="0"/>
    <xf numFmtId="0" fontId="88" fillId="0" borderId="7" applyFill="0" applyBorder="0" applyProtection="0">
      <alignment vertical="center"/>
    </xf>
    <xf numFmtId="0" fontId="89" fillId="0" borderId="0">
      <alignment horizontal="fill"/>
      <protection/>
    </xf>
    <xf numFmtId="0" fontId="2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16" applyBorder="0" applyProtection="0">
      <alignment horizontal="right"/>
    </xf>
    <xf numFmtId="0" fontId="114" fillId="5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14" fillId="5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14" fillId="5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14" fillId="55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14" fillId="56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14" fillId="5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7" fontId="4" fillId="0" borderId="3">
      <alignment/>
      <protection locked="0"/>
    </xf>
    <xf numFmtId="0" fontId="115" fillId="58" borderId="23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0" fontId="55" fillId="10" borderId="4" applyNumberFormat="0" applyAlignment="0" applyProtection="0"/>
    <xf numFmtId="3" fontId="92" fillId="0" borderId="0">
      <alignment horizontal="center" vertical="center" textRotation="90" wrapText="1"/>
      <protection/>
    </xf>
    <xf numFmtId="201" fontId="4" fillId="0" borderId="6">
      <alignment vertical="top" wrapText="1"/>
      <protection/>
    </xf>
    <xf numFmtId="0" fontId="116" fillId="59" borderId="24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17" fillId="59" borderId="23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9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02" fontId="95" fillId="0" borderId="6">
      <alignment vertical="top" wrapText="1"/>
      <protection/>
    </xf>
    <xf numFmtId="4" fontId="96" fillId="0" borderId="6">
      <alignment horizontal="left" vertical="center"/>
      <protection/>
    </xf>
    <xf numFmtId="4" fontId="96" fillId="0" borderId="6">
      <alignment/>
      <protection/>
    </xf>
    <xf numFmtId="4" fontId="96" fillId="60" borderId="6">
      <alignment/>
      <protection/>
    </xf>
    <xf numFmtId="4" fontId="96" fillId="61" borderId="6">
      <alignment/>
      <protection/>
    </xf>
    <xf numFmtId="4" fontId="97" fillId="62" borderId="6">
      <alignment/>
      <protection/>
    </xf>
    <xf numFmtId="4" fontId="98" fillId="2" borderId="6">
      <alignment/>
      <protection/>
    </xf>
    <xf numFmtId="4" fontId="99" fillId="0" borderId="6">
      <alignment horizontal="center" wrapText="1"/>
      <protection/>
    </xf>
    <xf numFmtId="202" fontId="96" fillId="0" borderId="6">
      <alignment/>
      <protection/>
    </xf>
    <xf numFmtId="202" fontId="95" fillId="0" borderId="6">
      <alignment horizontal="center" vertical="center" wrapText="1"/>
      <protection/>
    </xf>
    <xf numFmtId="202" fontId="95" fillId="0" borderId="6">
      <alignment vertical="top" wrapText="1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0" fillId="0" borderId="0" applyBorder="0">
      <alignment horizontal="center" vertical="center" wrapText="1"/>
      <protection/>
    </xf>
    <xf numFmtId="0" fontId="118" fillId="0" borderId="25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19" fillId="0" borderId="26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120" fillId="0" borderId="27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28" applyBorder="0">
      <alignment horizontal="center" vertical="center" wrapText="1"/>
      <protection/>
    </xf>
    <xf numFmtId="177" fontId="29" fillId="9" borderId="3">
      <alignment/>
      <protection/>
    </xf>
    <xf numFmtId="4" fontId="6" fillId="4" borderId="6" applyBorder="0">
      <alignment horizontal="right"/>
      <protection/>
    </xf>
    <xf numFmtId="49" fontId="103" fillId="0" borderId="0" applyBorder="0">
      <alignment vertical="center"/>
      <protection/>
    </xf>
    <xf numFmtId="0" fontId="121" fillId="0" borderId="29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0" fontId="9" fillId="0" borderId="22" applyNumberFormat="0" applyFill="0" applyAlignment="0" applyProtection="0"/>
    <xf numFmtId="3" fontId="29" fillId="0" borderId="6" applyBorder="0">
      <alignment vertical="center"/>
      <protection/>
    </xf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122" fillId="63" borderId="30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4" fillId="0" borderId="0">
      <alignment wrapText="1"/>
      <protection/>
    </xf>
    <xf numFmtId="0" fontId="102" fillId="0" borderId="0">
      <alignment horizontal="center" vertical="top" wrapText="1"/>
      <protection/>
    </xf>
    <xf numFmtId="0" fontId="104" fillId="0" borderId="0">
      <alignment horizontal="centerContinuous" vertical="center"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0" fontId="61" fillId="3" borderId="0" applyFill="0">
      <alignment wrapText="1"/>
      <protection/>
    </xf>
    <xf numFmtId="203" fontId="97" fillId="3" borderId="6">
      <alignment wrapText="1"/>
      <protection/>
    </xf>
    <xf numFmtId="0" fontId="1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5" fillId="0" borderId="0">
      <alignment/>
      <protection/>
    </xf>
    <xf numFmtId="0" fontId="124" fillId="6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49" fontId="92" fillId="0" borderId="6">
      <alignment horizontal="right" vertical="top" wrapText="1"/>
      <protection/>
    </xf>
    <xf numFmtId="185" fontId="106" fillId="0" borderId="0">
      <alignment horizontal="right" vertical="top" wrapText="1"/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" fillId="0" borderId="0" applyBorder="0">
      <alignment vertical="top"/>
      <protection/>
    </xf>
    <xf numFmtId="49" fontId="6" fillId="0" borderId="0" applyBorder="0">
      <alignment vertical="top"/>
      <protection/>
    </xf>
    <xf numFmtId="49" fontId="6" fillId="0" borderId="0" applyBorder="0">
      <alignment vertical="top"/>
      <protection/>
    </xf>
    <xf numFmtId="49" fontId="6" fillId="0" borderId="0" applyBorder="0">
      <alignment vertical="top"/>
      <protection/>
    </xf>
    <xf numFmtId="49" fontId="6" fillId="0" borderId="0" applyBorder="0">
      <alignment vertical="top"/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1" fontId="108" fillId="0" borderId="6">
      <alignment horizontal="left" vertical="center"/>
      <protection/>
    </xf>
    <xf numFmtId="0" fontId="125" fillId="6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2" fontId="109" fillId="0" borderId="6">
      <alignment vertical="top"/>
      <protection/>
    </xf>
    <xf numFmtId="185" fontId="110" fillId="4" borderId="17" applyNumberFormat="0" applyBorder="0" applyAlignment="0">
      <protection locked="0"/>
    </xf>
    <xf numFmtId="0" fontId="1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49" fontId="9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4" fontId="111" fillId="0" borderId="6">
      <alignment/>
      <protection/>
    </xf>
    <xf numFmtId="0" fontId="4" fillId="0" borderId="6" applyNumberFormat="0" applyFont="0" applyFill="0" applyAlignment="0" applyProtection="0"/>
    <xf numFmtId="3" fontId="112" fillId="67" borderId="1">
      <alignment horizontal="justify" vertical="center"/>
      <protection/>
    </xf>
    <xf numFmtId="0" fontId="127" fillId="0" borderId="32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11" fillId="0" borderId="0">
      <alignment/>
      <protection/>
    </xf>
    <xf numFmtId="170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49" fontId="128" fillId="68" borderId="33" applyBorder="0" applyProtection="0">
      <alignment horizontal="left" vertical="center"/>
    </xf>
    <xf numFmtId="49" fontId="106" fillId="0" borderId="0">
      <alignment/>
      <protection/>
    </xf>
    <xf numFmtId="49" fontId="113" fillId="0" borderId="0">
      <alignment vertical="top"/>
      <protection/>
    </xf>
    <xf numFmtId="185" fontId="61" fillId="0" borderId="0" applyFill="0" applyBorder="0" applyAlignment="0" applyProtection="0"/>
    <xf numFmtId="185" fontId="61" fillId="0" borderId="0" applyFill="0" applyBorder="0" applyAlignment="0" applyProtection="0"/>
    <xf numFmtId="185" fontId="61" fillId="0" borderId="0" applyFill="0" applyBorder="0" applyAlignment="0" applyProtection="0"/>
    <xf numFmtId="185" fontId="61" fillId="0" borderId="0" applyFill="0" applyBorder="0" applyAlignment="0" applyProtection="0"/>
    <xf numFmtId="185" fontId="61" fillId="0" borderId="0" applyFill="0" applyBorder="0" applyAlignment="0" applyProtection="0"/>
    <xf numFmtId="185" fontId="61" fillId="0" borderId="0" applyFill="0" applyBorder="0" applyAlignment="0" applyProtection="0"/>
    <xf numFmtId="185" fontId="61" fillId="0" borderId="0" applyFill="0" applyBorder="0" applyAlignment="0" applyProtection="0"/>
    <xf numFmtId="185" fontId="61" fillId="0" borderId="0" applyFill="0" applyBorder="0" applyAlignment="0" applyProtection="0"/>
    <xf numFmtId="185" fontId="61" fillId="0" borderId="0" applyFill="0" applyBorder="0" applyAlignment="0" applyProtection="0"/>
    <xf numFmtId="0" fontId="12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6" fillId="3" borderId="0" applyBorder="0">
      <alignment horizontal="right"/>
      <protection/>
    </xf>
    <xf numFmtId="4" fontId="6" fillId="3" borderId="0" applyBorder="0">
      <alignment horizontal="right"/>
      <protection/>
    </xf>
    <xf numFmtId="4" fontId="6" fillId="3" borderId="0" applyBorder="0">
      <alignment horizontal="right"/>
      <protection/>
    </xf>
    <xf numFmtId="4" fontId="6" fillId="10" borderId="34" applyBorder="0">
      <alignment horizontal="right"/>
      <protection/>
    </xf>
    <xf numFmtId="4" fontId="6" fillId="3" borderId="6" applyFont="0" applyBorder="0">
      <alignment horizontal="right"/>
      <protection/>
    </xf>
    <xf numFmtId="0" fontId="130" fillId="69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208" fontId="4" fillId="0" borderId="1">
      <alignment vertical="top" wrapText="1"/>
      <protection/>
    </xf>
    <xf numFmtId="209" fontId="4" fillId="0" borderId="6" applyFont="0" applyFill="0" applyBorder="0" applyProtection="0">
      <alignment horizontal="center" vertical="center"/>
    </xf>
    <xf numFmtId="209" fontId="4" fillId="0" borderId="6" applyFont="0" applyFill="0" applyBorder="0" applyProtection="0">
      <alignment horizontal="center" vertical="center"/>
    </xf>
    <xf numFmtId="209" fontId="4" fillId="0" borderId="6" applyFont="0" applyFill="0" applyBorder="0" applyProtection="0">
      <alignment horizontal="center" vertical="center"/>
    </xf>
    <xf numFmtId="209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210" fontId="16" fillId="0" borderId="0">
      <alignment/>
      <protection locked="0"/>
    </xf>
    <xf numFmtId="49" fontId="95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30" fillId="0" borderId="6" applyNumberFormat="0" applyFill="0" applyAlignment="0" applyProtection="0"/>
    <xf numFmtId="203" fontId="4" fillId="0" borderId="0">
      <alignment/>
      <protection/>
    </xf>
    <xf numFmtId="0" fontId="2" fillId="0" borderId="0">
      <alignment/>
      <protection/>
    </xf>
  </cellStyleXfs>
  <cellXfs count="96">
    <xf numFmtId="0" fontId="0" fillId="0" borderId="0" xfId="0" applyFont="1" applyAlignment="1">
      <alignment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 horizontal="right" vertical="top"/>
    </xf>
    <xf numFmtId="0" fontId="6" fillId="0" borderId="35" xfId="1544" applyFont="1" applyBorder="1" applyAlignment="1">
      <alignment horizontal="center" vertical="center" wrapText="1"/>
      <protection/>
    </xf>
    <xf numFmtId="0" fontId="6" fillId="0" borderId="36" xfId="1544" applyFont="1" applyBorder="1" applyAlignment="1">
      <alignment horizontal="center" vertical="center" wrapText="1"/>
      <protection/>
    </xf>
    <xf numFmtId="0" fontId="6" fillId="0" borderId="37" xfId="1544" applyFont="1" applyBorder="1" applyAlignment="1">
      <alignment horizontal="center" vertical="center" wrapText="1"/>
      <protection/>
    </xf>
    <xf numFmtId="0" fontId="6" fillId="0" borderId="38" xfId="1544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35" xfId="1544" applyFont="1" applyBorder="1" applyAlignment="1" applyProtection="1">
      <alignment horizontal="center" vertical="center" wrapText="1"/>
      <protection/>
    </xf>
    <xf numFmtId="0" fontId="7" fillId="0" borderId="36" xfId="1544" applyFont="1" applyBorder="1" applyAlignment="1" applyProtection="1">
      <alignment horizontal="center" vertical="center" wrapText="1"/>
      <protection/>
    </xf>
    <xf numFmtId="0" fontId="7" fillId="0" borderId="37" xfId="1544" applyFont="1" applyBorder="1" applyAlignment="1" applyProtection="1">
      <alignment horizontal="center" vertical="center" wrapText="1"/>
      <protection/>
    </xf>
    <xf numFmtId="0" fontId="7" fillId="0" borderId="38" xfId="1544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left" vertical="center" wrapText="1" indent="1"/>
    </xf>
    <xf numFmtId="49" fontId="10" fillId="0" borderId="6" xfId="0" applyNumberFormat="1" applyFont="1" applyFill="1" applyBorder="1" applyAlignment="1">
      <alignment horizontal="center" vertical="center"/>
    </xf>
    <xf numFmtId="164" fontId="6" fillId="4" borderId="6" xfId="2035" applyNumberFormat="1" applyFont="1" applyFill="1" applyBorder="1" applyAlignment="1">
      <alignment horizontal="center" vertical="center"/>
      <protection/>
    </xf>
    <xf numFmtId="49" fontId="8" fillId="0" borderId="33" xfId="0" applyNumberFormat="1" applyFont="1" applyFill="1" applyBorder="1" applyAlignment="1">
      <alignment horizontal="center" vertical="center"/>
    </xf>
    <xf numFmtId="165" fontId="6" fillId="4" borderId="6" xfId="2032" applyNumberFormat="1" applyFont="1" applyFill="1" applyBorder="1" applyAlignment="1">
      <alignment horizontal="center" vertical="center"/>
      <protection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left" vertical="center" wrapText="1" indent="1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left" vertical="center" wrapText="1" indent="1"/>
    </xf>
    <xf numFmtId="49" fontId="10" fillId="0" borderId="41" xfId="0" applyNumberFormat="1" applyFont="1" applyFill="1" applyBorder="1" applyAlignment="1">
      <alignment horizontal="center" vertical="center"/>
    </xf>
    <xf numFmtId="165" fontId="6" fillId="4" borderId="41" xfId="2035" applyNumberFormat="1" applyFont="1" applyFill="1" applyBorder="1" applyAlignment="1">
      <alignment horizontal="center" vertical="center"/>
      <protection/>
    </xf>
    <xf numFmtId="165" fontId="6" fillId="4" borderId="6" xfId="2035" applyNumberFormat="1" applyFont="1" applyFill="1" applyBorder="1" applyAlignment="1">
      <alignment horizontal="center" vertical="center"/>
      <protection/>
    </xf>
    <xf numFmtId="49" fontId="10" fillId="0" borderId="42" xfId="0" applyNumberFormat="1" applyFont="1" applyFill="1" applyBorder="1" applyAlignment="1">
      <alignment horizontal="center" vertical="center"/>
    </xf>
    <xf numFmtId="165" fontId="6" fillId="4" borderId="40" xfId="2035" applyNumberFormat="1" applyFont="1" applyFill="1" applyBorder="1" applyAlignment="1">
      <alignment horizontal="center" vertical="center"/>
      <protection/>
    </xf>
    <xf numFmtId="4" fontId="6" fillId="4" borderId="43" xfId="2035" applyFont="1" applyFill="1" applyBorder="1" applyAlignment="1">
      <alignment horizontal="center" vertical="center" wrapText="1"/>
      <protection/>
    </xf>
    <xf numFmtId="166" fontId="6" fillId="4" borderId="6" xfId="2035" applyNumberFormat="1" applyFont="1" applyFill="1" applyBorder="1" applyAlignment="1">
      <alignment horizontal="center" vertical="center"/>
      <protection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 indent="1"/>
    </xf>
    <xf numFmtId="49" fontId="10" fillId="0" borderId="12" xfId="0" applyNumberFormat="1" applyFont="1" applyFill="1" applyBorder="1" applyAlignment="1">
      <alignment horizontal="center" vertical="center"/>
    </xf>
    <xf numFmtId="4" fontId="6" fillId="0" borderId="12" xfId="2035" applyFont="1" applyFill="1" applyBorder="1" applyAlignment="1">
      <alignment horizontal="center" vertical="center"/>
      <protection/>
    </xf>
    <xf numFmtId="4" fontId="6" fillId="0" borderId="12" xfId="2035" applyFont="1" applyFill="1" applyBorder="1" applyAlignment="1">
      <alignment horizontal="center" vertical="center" wrapText="1"/>
      <protection/>
    </xf>
    <xf numFmtId="4" fontId="6" fillId="4" borderId="46" xfId="2035" applyFont="1" applyFill="1" applyBorder="1" applyAlignment="1">
      <alignment horizontal="center" vertical="center" wrapText="1"/>
      <protection/>
    </xf>
    <xf numFmtId="49" fontId="8" fillId="0" borderId="28" xfId="0" applyNumberFormat="1" applyFont="1" applyFill="1" applyBorder="1" applyAlignment="1">
      <alignment horizontal="center" vertical="center"/>
    </xf>
    <xf numFmtId="0" fontId="10" fillId="70" borderId="41" xfId="0" applyFont="1" applyFill="1" applyBorder="1" applyAlignment="1">
      <alignment horizontal="center" vertical="center" wrapText="1"/>
    </xf>
    <xf numFmtId="165" fontId="10" fillId="4" borderId="41" xfId="0" applyNumberFormat="1" applyFont="1" applyFill="1" applyBorder="1" applyAlignment="1">
      <alignment horizontal="center" vertical="center" wrapText="1"/>
    </xf>
    <xf numFmtId="0" fontId="10" fillId="70" borderId="6" xfId="0" applyFont="1" applyFill="1" applyBorder="1" applyAlignment="1">
      <alignment horizontal="center" vertical="center" wrapText="1"/>
    </xf>
    <xf numFmtId="165" fontId="10" fillId="4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7" fontId="10" fillId="4" borderId="6" xfId="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7" fontId="10" fillId="4" borderId="40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167" fontId="10" fillId="4" borderId="41" xfId="0" applyNumberFormat="1" applyFont="1" applyFill="1" applyBorder="1" applyAlignment="1">
      <alignment horizontal="center" vertical="center" wrapText="1"/>
    </xf>
    <xf numFmtId="167" fontId="10" fillId="4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9" xfId="1544" applyFont="1" applyBorder="1" applyAlignment="1" applyProtection="1">
      <alignment horizontal="center" vertical="center" wrapText="1"/>
      <protection/>
    </xf>
    <xf numFmtId="0" fontId="3" fillId="0" borderId="50" xfId="1544" applyFont="1" applyBorder="1" applyAlignment="1" applyProtection="1">
      <alignment horizontal="center" vertical="center" wrapText="1"/>
      <protection/>
    </xf>
    <xf numFmtId="0" fontId="3" fillId="0" borderId="51" xfId="1544" applyFont="1" applyBorder="1" applyAlignment="1" applyProtection="1">
      <alignment horizontal="center" vertical="center" wrapText="1"/>
      <protection/>
    </xf>
    <xf numFmtId="0" fontId="5" fillId="2" borderId="49" xfId="1544" applyFont="1" applyFill="1" applyBorder="1" applyAlignment="1">
      <alignment horizontal="center" vertical="center" wrapText="1"/>
      <protection/>
    </xf>
    <xf numFmtId="0" fontId="5" fillId="2" borderId="50" xfId="1544" applyFont="1" applyFill="1" applyBorder="1" applyAlignment="1">
      <alignment horizontal="center" vertical="center" wrapText="1"/>
      <protection/>
    </xf>
    <xf numFmtId="0" fontId="5" fillId="2" borderId="51" xfId="1544" applyFont="1" applyFill="1" applyBorder="1" applyAlignment="1">
      <alignment horizontal="center" vertical="center" wrapText="1"/>
      <protection/>
    </xf>
    <xf numFmtId="4" fontId="6" fillId="4" borderId="42" xfId="2035" applyFont="1" applyFill="1" applyBorder="1" applyAlignment="1">
      <alignment horizontal="center" vertical="center" wrapText="1"/>
      <protection/>
    </xf>
    <xf numFmtId="4" fontId="6" fillId="4" borderId="1" xfId="2035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" fontId="6" fillId="4" borderId="53" xfId="2035" applyFont="1" applyFill="1" applyBorder="1" applyAlignment="1">
      <alignment horizontal="center" vertical="center" wrapText="1"/>
      <protection/>
    </xf>
    <xf numFmtId="4" fontId="6" fillId="4" borderId="54" xfId="2035" applyFont="1" applyFill="1" applyBorder="1" applyAlignment="1">
      <alignment horizontal="center" vertical="center" wrapText="1"/>
      <protection/>
    </xf>
    <xf numFmtId="4" fontId="6" fillId="4" borderId="55" xfId="2035" applyFont="1" applyFill="1" applyBorder="1" applyAlignment="1">
      <alignment horizontal="center" vertical="center" wrapText="1"/>
      <protection/>
    </xf>
    <xf numFmtId="4" fontId="6" fillId="4" borderId="56" xfId="2035" applyFont="1" applyFill="1" applyBorder="1" applyAlignment="1">
      <alignment horizontal="center" vertical="center" wrapText="1"/>
      <protection/>
    </xf>
    <xf numFmtId="4" fontId="6" fillId="4" borderId="57" xfId="203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4" fontId="6" fillId="4" borderId="40" xfId="2035" applyFont="1" applyFill="1" applyBorder="1" applyAlignment="1">
      <alignment horizontal="center" vertical="center" wrapText="1"/>
      <protection/>
    </xf>
    <xf numFmtId="4" fontId="6" fillId="4" borderId="52" xfId="2035" applyFont="1" applyFill="1" applyBorder="1" applyAlignment="1">
      <alignment horizontal="center" vertical="center" wrapText="1"/>
      <protection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49" fontId="8" fillId="0" borderId="51" xfId="0" applyNumberFormat="1" applyFont="1" applyFill="1" applyBorder="1" applyAlignment="1">
      <alignment horizontal="center" vertical="center" wrapText="1"/>
    </xf>
    <xf numFmtId="4" fontId="6" fillId="4" borderId="58" xfId="2035" applyFont="1" applyFill="1" applyBorder="1" applyAlignment="1">
      <alignment horizontal="center" vertical="center" wrapText="1"/>
      <protection/>
    </xf>
    <xf numFmtId="49" fontId="8" fillId="0" borderId="59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0" fontId="5" fillId="2" borderId="62" xfId="1544" applyFont="1" applyFill="1" applyBorder="1" applyAlignment="1">
      <alignment horizontal="center" vertical="center" wrapText="1"/>
      <protection/>
    </xf>
    <xf numFmtId="0" fontId="5" fillId="2" borderId="63" xfId="1544" applyFont="1" applyFill="1" applyBorder="1" applyAlignment="1">
      <alignment horizontal="center" vertical="center" wrapText="1"/>
      <protection/>
    </xf>
    <xf numFmtId="0" fontId="5" fillId="2" borderId="64" xfId="1544" applyFont="1" applyFill="1" applyBorder="1" applyAlignment="1">
      <alignment horizontal="center" vertical="center" wrapText="1"/>
      <protection/>
    </xf>
    <xf numFmtId="0" fontId="3" fillId="0" borderId="45" xfId="1544" applyFont="1" applyBorder="1" applyAlignment="1" applyProtection="1">
      <alignment horizontal="center" vertical="center" wrapText="1"/>
      <protection/>
    </xf>
    <xf numFmtId="0" fontId="3" fillId="0" borderId="12" xfId="1544" applyFont="1" applyBorder="1" applyAlignment="1" applyProtection="1">
      <alignment horizontal="center" vertical="center" wrapText="1"/>
      <protection/>
    </xf>
    <xf numFmtId="49" fontId="8" fillId="0" borderId="65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8" fillId="0" borderId="67" xfId="0" applyNumberFormat="1" applyFont="1" applyFill="1" applyBorder="1" applyAlignment="1">
      <alignment horizontal="center" vertical="center" wrapText="1"/>
    </xf>
    <xf numFmtId="0" fontId="3" fillId="10" borderId="6" xfId="1760" applyFont="1" applyFill="1" applyBorder="1" applyAlignment="1" applyProtection="1">
      <alignment horizontal="center" vertical="center" wrapText="1"/>
      <protection/>
    </xf>
    <xf numFmtId="0" fontId="3" fillId="10" borderId="6" xfId="1742" applyFont="1" applyFill="1" applyBorder="1" applyAlignment="1" applyProtection="1">
      <alignment horizontal="center" vertical="center"/>
      <protection/>
    </xf>
  </cellXfs>
  <cellStyles count="205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2_НВВ - сети долгосрочный (15.07) - передано на оформление" xfId="1742"/>
    <cellStyle name="Обычный 3" xfId="1743"/>
    <cellStyle name="Обычный 3 2" xfId="1744"/>
    <cellStyle name="Обычный 3 3" xfId="1745"/>
    <cellStyle name="Обычный 3 4" xfId="1746"/>
    <cellStyle name="Обычный 3_Общехоз." xfId="1747"/>
    <cellStyle name="Обычный 4" xfId="1748"/>
    <cellStyle name="Обычный 4 2" xfId="1749"/>
    <cellStyle name="Обычный 4 2 2" xfId="1750"/>
    <cellStyle name="Обычный 4 2 3" xfId="1751"/>
    <cellStyle name="Обычный 4 2 4" xfId="1752"/>
    <cellStyle name="Обычный 4 2_BALANCE.WARM.2011YEAR(v1.5)" xfId="1753"/>
    <cellStyle name="Обычный 4_ARMRAZR" xfId="1754"/>
    <cellStyle name="Обычный 5" xfId="1755"/>
    <cellStyle name="Обычный 6" xfId="1756"/>
    <cellStyle name="Обычный 7" xfId="1757"/>
    <cellStyle name="Обычный 8" xfId="1758"/>
    <cellStyle name="Обычный 9" xfId="1759"/>
    <cellStyle name="Обычный_PREDEL.2008.UNKNOWN" xfId="1760"/>
    <cellStyle name="Ошибка" xfId="1761"/>
    <cellStyle name="Плохой" xfId="1762"/>
    <cellStyle name="Плохой 10" xfId="1763"/>
    <cellStyle name="Плохой 2" xfId="1764"/>
    <cellStyle name="Плохой 2 2" xfId="1765"/>
    <cellStyle name="Плохой 3" xfId="1766"/>
    <cellStyle name="Плохой 3 2" xfId="1767"/>
    <cellStyle name="Плохой 4" xfId="1768"/>
    <cellStyle name="Плохой 4 2" xfId="1769"/>
    <cellStyle name="Плохой 5" xfId="1770"/>
    <cellStyle name="Плохой 5 2" xfId="1771"/>
    <cellStyle name="Плохой 6" xfId="1772"/>
    <cellStyle name="Плохой 6 2" xfId="1773"/>
    <cellStyle name="Плохой 7" xfId="1774"/>
    <cellStyle name="Плохой 7 2" xfId="1775"/>
    <cellStyle name="Плохой 8" xfId="1776"/>
    <cellStyle name="Плохой 8 2" xfId="1777"/>
    <cellStyle name="Плохой 9" xfId="1778"/>
    <cellStyle name="Плохой 9 2" xfId="1779"/>
    <cellStyle name="По центру с переносом" xfId="1780"/>
    <cellStyle name="По центру с переносом 2" xfId="1781"/>
    <cellStyle name="По центру с переносом 3" xfId="1782"/>
    <cellStyle name="По центру с переносом 4" xfId="1783"/>
    <cellStyle name="По ширине с переносом" xfId="1784"/>
    <cellStyle name="По ширине с переносом 2" xfId="1785"/>
    <cellStyle name="По ширине с переносом 3" xfId="1786"/>
    <cellStyle name="По ширине с переносом 4" xfId="1787"/>
    <cellStyle name="Подгруппа" xfId="1788"/>
    <cellStyle name="Поле ввода" xfId="1789"/>
    <cellStyle name="Пояснение" xfId="1790"/>
    <cellStyle name="Пояснение 10" xfId="1791"/>
    <cellStyle name="Пояснение 2" xfId="1792"/>
    <cellStyle name="Пояснение 2 2" xfId="1793"/>
    <cellStyle name="Пояснение 3" xfId="1794"/>
    <cellStyle name="Пояснение 3 2" xfId="1795"/>
    <cellStyle name="Пояснение 4" xfId="1796"/>
    <cellStyle name="Пояснение 4 2" xfId="1797"/>
    <cellStyle name="Пояснение 5" xfId="1798"/>
    <cellStyle name="Пояснение 5 2" xfId="1799"/>
    <cellStyle name="Пояснение 6" xfId="1800"/>
    <cellStyle name="Пояснение 6 2" xfId="1801"/>
    <cellStyle name="Пояснение 7" xfId="1802"/>
    <cellStyle name="Пояснение 7 2" xfId="1803"/>
    <cellStyle name="Пояснение 8" xfId="1804"/>
    <cellStyle name="Пояснение 8 2" xfId="1805"/>
    <cellStyle name="Пояснение 9" xfId="1806"/>
    <cellStyle name="Пояснение 9 2" xfId="1807"/>
    <cellStyle name="Примечание" xfId="1808"/>
    <cellStyle name="Примечание 10" xfId="1809"/>
    <cellStyle name="Примечание 10 2" xfId="1810"/>
    <cellStyle name="Примечание 10 3" xfId="1811"/>
    <cellStyle name="Примечание 10 4" xfId="1812"/>
    <cellStyle name="Примечание 10_46EE.2011(v1.0)" xfId="1813"/>
    <cellStyle name="Примечание 11" xfId="1814"/>
    <cellStyle name="Примечание 11 2" xfId="1815"/>
    <cellStyle name="Примечание 11 3" xfId="1816"/>
    <cellStyle name="Примечание 11 4" xfId="1817"/>
    <cellStyle name="Примечание 11_46EE.2011(v1.0)" xfId="1818"/>
    <cellStyle name="Примечание 12" xfId="1819"/>
    <cellStyle name="Примечание 12 2" xfId="1820"/>
    <cellStyle name="Примечание 12 3" xfId="1821"/>
    <cellStyle name="Примечание 12 4" xfId="1822"/>
    <cellStyle name="Примечание 12_46EE.2011(v1.0)" xfId="1823"/>
    <cellStyle name="Примечание 13" xfId="1824"/>
    <cellStyle name="Примечание 14" xfId="1825"/>
    <cellStyle name="Примечание 15" xfId="1826"/>
    <cellStyle name="Примечание 16" xfId="1827"/>
    <cellStyle name="Примечание 17" xfId="1828"/>
    <cellStyle name="Примечание 18" xfId="1829"/>
    <cellStyle name="Примечание 19" xfId="1830"/>
    <cellStyle name="Примечание 2" xfId="1831"/>
    <cellStyle name="Примечание 2 2" xfId="1832"/>
    <cellStyle name="Примечание 2 3" xfId="1833"/>
    <cellStyle name="Примечание 2 4" xfId="1834"/>
    <cellStyle name="Примечание 2 5" xfId="1835"/>
    <cellStyle name="Примечание 2 6" xfId="1836"/>
    <cellStyle name="Примечание 2 7" xfId="1837"/>
    <cellStyle name="Примечание 2 8" xfId="1838"/>
    <cellStyle name="Примечание 2 9" xfId="1839"/>
    <cellStyle name="Примечание 2_46EE.2011(v1.0)" xfId="1840"/>
    <cellStyle name="Примечание 20" xfId="1841"/>
    <cellStyle name="Примечание 21" xfId="1842"/>
    <cellStyle name="Примечание 22" xfId="1843"/>
    <cellStyle name="Примечание 23" xfId="1844"/>
    <cellStyle name="Примечание 24" xfId="1845"/>
    <cellStyle name="Примечание 25" xfId="1846"/>
    <cellStyle name="Примечание 26" xfId="1847"/>
    <cellStyle name="Примечание 27" xfId="1848"/>
    <cellStyle name="Примечание 28" xfId="1849"/>
    <cellStyle name="Примечание 29" xfId="1850"/>
    <cellStyle name="Примечание 3" xfId="1851"/>
    <cellStyle name="Примечание 3 2" xfId="1852"/>
    <cellStyle name="Примечание 3 3" xfId="1853"/>
    <cellStyle name="Примечание 3 4" xfId="1854"/>
    <cellStyle name="Примечание 3 5" xfId="1855"/>
    <cellStyle name="Примечание 3 6" xfId="1856"/>
    <cellStyle name="Примечание 3 7" xfId="1857"/>
    <cellStyle name="Примечание 3 8" xfId="1858"/>
    <cellStyle name="Примечание 3 9" xfId="1859"/>
    <cellStyle name="Примечание 3_46EE.2011(v1.0)" xfId="1860"/>
    <cellStyle name="Примечание 30" xfId="1861"/>
    <cellStyle name="Примечание 31" xfId="1862"/>
    <cellStyle name="Примечание 32" xfId="1863"/>
    <cellStyle name="Примечание 33" xfId="1864"/>
    <cellStyle name="Примечание 34" xfId="1865"/>
    <cellStyle name="Примечание 35" xfId="1866"/>
    <cellStyle name="Примечание 36" xfId="1867"/>
    <cellStyle name="Примечание 37" xfId="1868"/>
    <cellStyle name="Примечание 4" xfId="1869"/>
    <cellStyle name="Примечание 4 2" xfId="1870"/>
    <cellStyle name="Примечание 4 3" xfId="1871"/>
    <cellStyle name="Примечание 4 4" xfId="1872"/>
    <cellStyle name="Примечание 4 5" xfId="1873"/>
    <cellStyle name="Примечание 4 6" xfId="1874"/>
    <cellStyle name="Примечание 4 7" xfId="1875"/>
    <cellStyle name="Примечание 4 8" xfId="1876"/>
    <cellStyle name="Примечание 4 9" xfId="1877"/>
    <cellStyle name="Примечание 4_46EE.2011(v1.0)" xfId="1878"/>
    <cellStyle name="Примечание 5" xfId="1879"/>
    <cellStyle name="Примечание 5 2" xfId="1880"/>
    <cellStyle name="Примечание 5 3" xfId="1881"/>
    <cellStyle name="Примечание 5 4" xfId="1882"/>
    <cellStyle name="Примечание 5 5" xfId="1883"/>
    <cellStyle name="Примечание 5 6" xfId="1884"/>
    <cellStyle name="Примечание 5 7" xfId="1885"/>
    <cellStyle name="Примечание 5 8" xfId="1886"/>
    <cellStyle name="Примечание 5 9" xfId="1887"/>
    <cellStyle name="Примечание 5_46EE.2011(v1.0)" xfId="1888"/>
    <cellStyle name="Примечание 6" xfId="1889"/>
    <cellStyle name="Примечание 6 2" xfId="1890"/>
    <cellStyle name="Примечание 6_46EE.2011(v1.0)" xfId="1891"/>
    <cellStyle name="Примечание 7" xfId="1892"/>
    <cellStyle name="Примечание 7 2" xfId="1893"/>
    <cellStyle name="Примечание 7_46EE.2011(v1.0)" xfId="1894"/>
    <cellStyle name="Примечание 8" xfId="1895"/>
    <cellStyle name="Примечание 8 2" xfId="1896"/>
    <cellStyle name="Примечание 8_46EE.2011(v1.0)" xfId="1897"/>
    <cellStyle name="Примечание 9" xfId="1898"/>
    <cellStyle name="Примечание 9 2" xfId="1899"/>
    <cellStyle name="Примечание 9_46EE.2011(v1.0)" xfId="1900"/>
    <cellStyle name="Продукт" xfId="1901"/>
    <cellStyle name="Percent" xfId="1902"/>
    <cellStyle name="Процентный 10" xfId="1903"/>
    <cellStyle name="Процентный 2" xfId="1904"/>
    <cellStyle name="Процентный 2 2" xfId="1905"/>
    <cellStyle name="Процентный 2 2 2" xfId="1906"/>
    <cellStyle name="Процентный 2 2 3" xfId="1907"/>
    <cellStyle name="Процентный 2 2 4" xfId="1908"/>
    <cellStyle name="Процентный 2 3" xfId="1909"/>
    <cellStyle name="Процентный 2 3 2" xfId="1910"/>
    <cellStyle name="Процентный 2 3 3" xfId="1911"/>
    <cellStyle name="Процентный 2 3 4" xfId="1912"/>
    <cellStyle name="Процентный 2 4" xfId="1913"/>
    <cellStyle name="Процентный 2 5" xfId="1914"/>
    <cellStyle name="Процентный 2 6" xfId="1915"/>
    <cellStyle name="Процентный 3" xfId="1916"/>
    <cellStyle name="Процентный 3 2" xfId="1917"/>
    <cellStyle name="Процентный 3 3" xfId="1918"/>
    <cellStyle name="Процентный 3 4" xfId="1919"/>
    <cellStyle name="Процентный 4" xfId="1920"/>
    <cellStyle name="Процентный 4 2" xfId="1921"/>
    <cellStyle name="Процентный 4 3" xfId="1922"/>
    <cellStyle name="Процентный 4 4" xfId="1923"/>
    <cellStyle name="Процентный 5" xfId="1924"/>
    <cellStyle name="Процентный 9" xfId="1925"/>
    <cellStyle name="Разница" xfId="1926"/>
    <cellStyle name="Рамки" xfId="1927"/>
    <cellStyle name="Сводная таблица" xfId="1928"/>
    <cellStyle name="Связанная ячейка" xfId="1929"/>
    <cellStyle name="Связанная ячейка 10" xfId="1930"/>
    <cellStyle name="Связанная ячейка 2" xfId="1931"/>
    <cellStyle name="Связанная ячейка 2 2" xfId="1932"/>
    <cellStyle name="Связанная ячейка 2_46EE.2011(v1.0)" xfId="1933"/>
    <cellStyle name="Связанная ячейка 3" xfId="1934"/>
    <cellStyle name="Связанная ячейка 3 2" xfId="1935"/>
    <cellStyle name="Связанная ячейка 3_46EE.2011(v1.0)" xfId="1936"/>
    <cellStyle name="Связанная ячейка 4" xfId="1937"/>
    <cellStyle name="Связанная ячейка 4 2" xfId="1938"/>
    <cellStyle name="Связанная ячейка 4_46EE.2011(v1.0)" xfId="1939"/>
    <cellStyle name="Связанная ячейка 5" xfId="1940"/>
    <cellStyle name="Связанная ячейка 5 2" xfId="1941"/>
    <cellStyle name="Связанная ячейка 5_46EE.2011(v1.0)" xfId="1942"/>
    <cellStyle name="Связанная ячейка 6" xfId="1943"/>
    <cellStyle name="Связанная ячейка 6 2" xfId="1944"/>
    <cellStyle name="Связанная ячейка 6_46EE.2011(v1.0)" xfId="1945"/>
    <cellStyle name="Связанная ячейка 7" xfId="1946"/>
    <cellStyle name="Связанная ячейка 7 2" xfId="1947"/>
    <cellStyle name="Связанная ячейка 7_46EE.2011(v1.0)" xfId="1948"/>
    <cellStyle name="Связанная ячейка 8" xfId="1949"/>
    <cellStyle name="Связанная ячейка 8 2" xfId="1950"/>
    <cellStyle name="Связанная ячейка 8_46EE.2011(v1.0)" xfId="1951"/>
    <cellStyle name="Связанная ячейка 9" xfId="1952"/>
    <cellStyle name="Связанная ячейка 9 2" xfId="1953"/>
    <cellStyle name="Связанная ячейка 9_46EE.2011(v1.0)" xfId="1954"/>
    <cellStyle name="Стиль 1" xfId="1955"/>
    <cellStyle name="Стиль 1 2" xfId="1956"/>
    <cellStyle name="Стиль 1 2 2" xfId="1957"/>
    <cellStyle name="Стиль 1 2_BALANCE.TBO.2011YEAR(v1.1)" xfId="1958"/>
    <cellStyle name="Стиль 2" xfId="1959"/>
    <cellStyle name="Субсчет" xfId="1960"/>
    <cellStyle name="Счет" xfId="1961"/>
    <cellStyle name="ТЕКСТ" xfId="1962"/>
    <cellStyle name="ТЕКСТ 2" xfId="1963"/>
    <cellStyle name="ТЕКСТ 3" xfId="1964"/>
    <cellStyle name="ТЕКСТ 4" xfId="1965"/>
    <cellStyle name="ТЕКСТ 5" xfId="1966"/>
    <cellStyle name="ТЕКСТ 6" xfId="1967"/>
    <cellStyle name="ТЕКСТ 7" xfId="1968"/>
    <cellStyle name="ТЕКСТ 8" xfId="1969"/>
    <cellStyle name="ТЕКСТ 9" xfId="1970"/>
    <cellStyle name="Текст предупреждения" xfId="1971"/>
    <cellStyle name="Текст предупреждения 10" xfId="1972"/>
    <cellStyle name="Текст предупреждения 2" xfId="1973"/>
    <cellStyle name="Текст предупреждения 2 2" xfId="1974"/>
    <cellStyle name="Текст предупреждения 3" xfId="1975"/>
    <cellStyle name="Текст предупреждения 3 2" xfId="1976"/>
    <cellStyle name="Текст предупреждения 4" xfId="1977"/>
    <cellStyle name="Текст предупреждения 4 2" xfId="1978"/>
    <cellStyle name="Текст предупреждения 5" xfId="1979"/>
    <cellStyle name="Текст предупреждения 5 2" xfId="1980"/>
    <cellStyle name="Текст предупреждения 6" xfId="1981"/>
    <cellStyle name="Текст предупреждения 6 2" xfId="1982"/>
    <cellStyle name="Текст предупреждения 7" xfId="1983"/>
    <cellStyle name="Текст предупреждения 7 2" xfId="1984"/>
    <cellStyle name="Текст предупреждения 8" xfId="1985"/>
    <cellStyle name="Текст предупреждения 8 2" xfId="1986"/>
    <cellStyle name="Текст предупреждения 9" xfId="1987"/>
    <cellStyle name="Текст предупреждения 9 2" xfId="1988"/>
    <cellStyle name="Текстовый" xfId="1989"/>
    <cellStyle name="Текстовый 2" xfId="1990"/>
    <cellStyle name="Текстовый 3" xfId="1991"/>
    <cellStyle name="Текстовый 4" xfId="1992"/>
    <cellStyle name="Текстовый 5" xfId="1993"/>
    <cellStyle name="Текстовый 6" xfId="1994"/>
    <cellStyle name="Текстовый 7" xfId="1995"/>
    <cellStyle name="Текстовый 8" xfId="1996"/>
    <cellStyle name="Текстовый 9" xfId="1997"/>
    <cellStyle name="Текстовый_1" xfId="1998"/>
    <cellStyle name="Тысячи [0]_22гк" xfId="1999"/>
    <cellStyle name="Тысячи_22гк" xfId="2000"/>
    <cellStyle name="ФИКСИРОВАННЫЙ" xfId="2001"/>
    <cellStyle name="ФИКСИРОВАННЫЙ 2" xfId="2002"/>
    <cellStyle name="ФИКСИРОВАННЫЙ 3" xfId="2003"/>
    <cellStyle name="ФИКСИРОВАННЫЙ 4" xfId="2004"/>
    <cellStyle name="ФИКСИРОВАННЫЙ 5" xfId="2005"/>
    <cellStyle name="ФИКСИРОВАННЫЙ 6" xfId="2006"/>
    <cellStyle name="ФИКСИРОВАННЫЙ 7" xfId="2007"/>
    <cellStyle name="ФИКСИРОВАННЫЙ 8" xfId="2008"/>
    <cellStyle name="ФИКСИРОВАННЫЙ 9" xfId="2009"/>
    <cellStyle name="ФИКСИРОВАННЫЙ_1" xfId="2010"/>
    <cellStyle name="Comma" xfId="2011"/>
    <cellStyle name="Comma [0]" xfId="2012"/>
    <cellStyle name="Финансовый 2" xfId="2013"/>
    <cellStyle name="Финансовый 2 2" xfId="2014"/>
    <cellStyle name="Финансовый 2 2 2" xfId="2015"/>
    <cellStyle name="Финансовый 2 2_OREP.KU.2011.MONTHLY.02(v0.1)" xfId="2016"/>
    <cellStyle name="Финансовый 2 3" xfId="2017"/>
    <cellStyle name="Финансовый 2_46EE.2011(v1.0)" xfId="2018"/>
    <cellStyle name="Финансовый 3" xfId="2019"/>
    <cellStyle name="Финансовый 3 2" xfId="2020"/>
    <cellStyle name="Финансовый 3 2 2" xfId="2021"/>
    <cellStyle name="Финансовый 3 3" xfId="2022"/>
    <cellStyle name="Финансовый 3 4" xfId="2023"/>
    <cellStyle name="Финансовый 3 5" xfId="2024"/>
    <cellStyle name="Финансовый 3_ARMRAZR" xfId="2025"/>
    <cellStyle name="Финансовый 4" xfId="2026"/>
    <cellStyle name="Финансовый 4 2" xfId="2027"/>
    <cellStyle name="Финансовый 4_TEHSHEET" xfId="2028"/>
    <cellStyle name="Финансовый 5" xfId="2029"/>
    <cellStyle name="Финансовый 6" xfId="2030"/>
    <cellStyle name="Финансовый0[0]_FU_bal" xfId="2031"/>
    <cellStyle name="Формула" xfId="2032"/>
    <cellStyle name="Формула 2" xfId="2033"/>
    <cellStyle name="Формула_A РТ 2009 Рязаньэнерго" xfId="2034"/>
    <cellStyle name="ФормулаВБ" xfId="2035"/>
    <cellStyle name="ФормулаНаКонтроль" xfId="2036"/>
    <cellStyle name="Хороший" xfId="2037"/>
    <cellStyle name="Хороший 10" xfId="2038"/>
    <cellStyle name="Хороший 2" xfId="2039"/>
    <cellStyle name="Хороший 2 2" xfId="2040"/>
    <cellStyle name="Хороший 3" xfId="2041"/>
    <cellStyle name="Хороший 3 2" xfId="2042"/>
    <cellStyle name="Хороший 4" xfId="2043"/>
    <cellStyle name="Хороший 4 2" xfId="2044"/>
    <cellStyle name="Хороший 5" xfId="2045"/>
    <cellStyle name="Хороший 5 2" xfId="2046"/>
    <cellStyle name="Хороший 6" xfId="2047"/>
    <cellStyle name="Хороший 6 2" xfId="2048"/>
    <cellStyle name="Хороший 7" xfId="2049"/>
    <cellStyle name="Хороший 7 2" xfId="2050"/>
    <cellStyle name="Хороший 8" xfId="2051"/>
    <cellStyle name="Хороший 8 2" xfId="2052"/>
    <cellStyle name="Хороший 9" xfId="2053"/>
    <cellStyle name="Хороший 9 2" xfId="2054"/>
    <cellStyle name="Цена_продукта" xfId="2055"/>
    <cellStyle name="Цифры по центру с десятыми" xfId="2056"/>
    <cellStyle name="Цифры по центру с десятыми 2" xfId="2057"/>
    <cellStyle name="Цифры по центру с десятыми 3" xfId="2058"/>
    <cellStyle name="Цифры по центру с десятыми 4" xfId="2059"/>
    <cellStyle name="число" xfId="2060"/>
    <cellStyle name="Џђћ–…ќ’ќ›‰" xfId="2061"/>
    <cellStyle name="Шапка" xfId="2062"/>
    <cellStyle name="Шапка таблицы" xfId="2063"/>
    <cellStyle name="ШАУ" xfId="2064"/>
    <cellStyle name="標準_PL-CF sheet" xfId="2065"/>
    <cellStyle name="䁺_x0001_" xfId="20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85"/>
  <sheetViews>
    <sheetView tabSelected="1" view="pageBreakPreview" zoomScale="115" zoomScaleSheetLayoutView="115" zoomScalePageLayoutView="0" workbookViewId="0" topLeftCell="A42">
      <selection activeCell="A86" sqref="A86"/>
    </sheetView>
  </sheetViews>
  <sheetFormatPr defaultColWidth="9.140625" defaultRowHeight="15"/>
  <cols>
    <col min="1" max="1" width="9.421875" style="60" customWidth="1"/>
    <col min="2" max="2" width="28.7109375" style="0" customWidth="1"/>
    <col min="3" max="3" width="18.57421875" style="60" customWidth="1"/>
    <col min="4" max="4" width="15.57421875" style="60" customWidth="1"/>
    <col min="5" max="5" width="31.57421875" style="0" customWidth="1"/>
    <col min="6" max="6" width="18.8515625" style="0" customWidth="1"/>
    <col min="7" max="7" width="28.00390625" style="0" hidden="1" customWidth="1"/>
  </cols>
  <sheetData>
    <row r="1" spans="1:7" ht="15.75" customHeight="1">
      <c r="A1" s="94" t="s">
        <v>0</v>
      </c>
      <c r="B1" s="94"/>
      <c r="C1" s="94"/>
      <c r="D1" s="94"/>
      <c r="E1" s="94"/>
      <c r="F1" s="94"/>
      <c r="G1" s="94"/>
    </row>
    <row r="2" spans="1:7" ht="15.75" customHeight="1">
      <c r="A2" s="95" t="s">
        <v>1</v>
      </c>
      <c r="B2" s="95"/>
      <c r="C2" s="95"/>
      <c r="D2" s="95"/>
      <c r="E2" s="95"/>
      <c r="F2" s="95"/>
      <c r="G2" s="95"/>
    </row>
    <row r="3" spans="1:7" ht="15.75" thickBot="1">
      <c r="A3" s="1"/>
      <c r="B3" s="2"/>
      <c r="C3" s="1"/>
      <c r="D3" s="3"/>
      <c r="E3" s="4"/>
      <c r="F3" s="5" t="s">
        <v>2</v>
      </c>
      <c r="G3" s="5" t="s">
        <v>2</v>
      </c>
    </row>
    <row r="4" spans="1:7" s="10" customFormat="1" ht="29.2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9" t="s">
        <v>9</v>
      </c>
    </row>
    <row r="5" spans="1:7" s="10" customFormat="1" ht="15.75" thickBot="1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3">
        <v>6</v>
      </c>
      <c r="G5" s="14">
        <v>7</v>
      </c>
    </row>
    <row r="6" spans="1:7" s="10" customFormat="1" ht="15" customHeight="1" thickBot="1">
      <c r="A6" s="61" t="s">
        <v>10</v>
      </c>
      <c r="B6" s="62"/>
      <c r="C6" s="62"/>
      <c r="D6" s="62"/>
      <c r="E6" s="62"/>
      <c r="F6" s="62"/>
      <c r="G6" s="63"/>
    </row>
    <row r="7" spans="1:7" s="10" customFormat="1" ht="14.25" customHeight="1" thickBot="1">
      <c r="A7" s="64" t="s">
        <v>11</v>
      </c>
      <c r="B7" s="65"/>
      <c r="C7" s="65"/>
      <c r="D7" s="65"/>
      <c r="E7" s="65"/>
      <c r="F7" s="65"/>
      <c r="G7" s="66"/>
    </row>
    <row r="8" spans="1:7" s="16" customFormat="1" ht="15.75" customHeight="1">
      <c r="A8" s="15" t="s">
        <v>12</v>
      </c>
      <c r="B8" s="91" t="s">
        <v>13</v>
      </c>
      <c r="C8" s="92"/>
      <c r="D8" s="92"/>
      <c r="E8" s="92"/>
      <c r="F8" s="92"/>
      <c r="G8" s="93"/>
    </row>
    <row r="9" spans="1:7" s="10" customFormat="1" ht="15">
      <c r="A9" s="17" t="s">
        <v>14</v>
      </c>
      <c r="B9" s="18" t="s">
        <v>15</v>
      </c>
      <c r="C9" s="19" t="s">
        <v>16</v>
      </c>
      <c r="D9" s="20">
        <f>446315.6/1000</f>
        <v>446.31559999999996</v>
      </c>
      <c r="E9" s="77" t="s">
        <v>17</v>
      </c>
      <c r="F9" s="77" t="s">
        <v>18</v>
      </c>
      <c r="G9" s="74" t="s">
        <v>19</v>
      </c>
    </row>
    <row r="10" spans="1:7" s="10" customFormat="1" ht="15">
      <c r="A10" s="17" t="s">
        <v>20</v>
      </c>
      <c r="B10" s="18" t="s">
        <v>21</v>
      </c>
      <c r="C10" s="19" t="s">
        <v>16</v>
      </c>
      <c r="D10" s="20">
        <f>847448.2/1000</f>
        <v>847.4481999999999</v>
      </c>
      <c r="E10" s="68"/>
      <c r="F10" s="68"/>
      <c r="G10" s="72"/>
    </row>
    <row r="11" spans="1:7" s="10" customFormat="1" ht="15" customHeight="1">
      <c r="A11" s="17" t="s">
        <v>22</v>
      </c>
      <c r="B11" s="18" t="s">
        <v>23</v>
      </c>
      <c r="C11" s="19" t="s">
        <v>16</v>
      </c>
      <c r="D11" s="20">
        <f>1156955/1000</f>
        <v>1156.955</v>
      </c>
      <c r="E11" s="68"/>
      <c r="F11" s="68"/>
      <c r="G11" s="72"/>
    </row>
    <row r="12" spans="1:7" s="10" customFormat="1" ht="15">
      <c r="A12" s="17" t="s">
        <v>24</v>
      </c>
      <c r="B12" s="18" t="s">
        <v>25</v>
      </c>
      <c r="C12" s="19" t="s">
        <v>16</v>
      </c>
      <c r="D12" s="20">
        <f>1917819/1000</f>
        <v>1917.819</v>
      </c>
      <c r="E12" s="68"/>
      <c r="F12" s="68"/>
      <c r="G12" s="72"/>
    </row>
    <row r="13" spans="1:7" s="16" customFormat="1" ht="14.25" customHeight="1">
      <c r="A13" s="21" t="s">
        <v>26</v>
      </c>
      <c r="B13" s="83" t="s">
        <v>27</v>
      </c>
      <c r="C13" s="84"/>
      <c r="D13" s="84"/>
      <c r="E13" s="84"/>
      <c r="F13" s="84"/>
      <c r="G13" s="85"/>
    </row>
    <row r="14" spans="1:7" s="10" customFormat="1" ht="15" customHeight="1">
      <c r="A14" s="17" t="s">
        <v>28</v>
      </c>
      <c r="B14" s="18" t="s">
        <v>15</v>
      </c>
      <c r="C14" s="19" t="s">
        <v>29</v>
      </c>
      <c r="D14" s="22">
        <f>182.68/1000</f>
        <v>0.18268</v>
      </c>
      <c r="E14" s="77" t="s">
        <v>17</v>
      </c>
      <c r="F14" s="77" t="s">
        <v>18</v>
      </c>
      <c r="G14" s="74" t="s">
        <v>19</v>
      </c>
    </row>
    <row r="15" spans="1:7" s="10" customFormat="1" ht="15">
      <c r="A15" s="17" t="s">
        <v>30</v>
      </c>
      <c r="B15" s="18" t="s">
        <v>21</v>
      </c>
      <c r="C15" s="19" t="s">
        <v>29</v>
      </c>
      <c r="D15" s="22">
        <f>189.4/1000</f>
        <v>0.1894</v>
      </c>
      <c r="E15" s="68"/>
      <c r="F15" s="68"/>
      <c r="G15" s="72"/>
    </row>
    <row r="16" spans="1:7" s="10" customFormat="1" ht="15">
      <c r="A16" s="17" t="s">
        <v>31</v>
      </c>
      <c r="B16" s="18" t="s">
        <v>23</v>
      </c>
      <c r="C16" s="19" t="s">
        <v>29</v>
      </c>
      <c r="D16" s="22">
        <f>482.36/1000</f>
        <v>0.48236</v>
      </c>
      <c r="E16" s="68"/>
      <c r="F16" s="68"/>
      <c r="G16" s="72"/>
    </row>
    <row r="17" spans="1:7" s="10" customFormat="1" ht="15.75" thickBot="1">
      <c r="A17" s="23" t="s">
        <v>32</v>
      </c>
      <c r="B17" s="24" t="s">
        <v>25</v>
      </c>
      <c r="C17" s="19" t="s">
        <v>29</v>
      </c>
      <c r="D17" s="22">
        <f>519.7/1000</f>
        <v>0.5197</v>
      </c>
      <c r="E17" s="68"/>
      <c r="F17" s="68"/>
      <c r="G17" s="72"/>
    </row>
    <row r="18" spans="1:7" s="10" customFormat="1" ht="17.25" customHeight="1" thickBot="1">
      <c r="A18" s="86" t="s">
        <v>33</v>
      </c>
      <c r="B18" s="87"/>
      <c r="C18" s="87"/>
      <c r="D18" s="87"/>
      <c r="E18" s="87"/>
      <c r="F18" s="87"/>
      <c r="G18" s="88"/>
    </row>
    <row r="19" spans="1:7" s="10" customFormat="1" ht="15" customHeight="1" thickBot="1">
      <c r="A19" s="25" t="s">
        <v>34</v>
      </c>
      <c r="B19" s="26" t="s">
        <v>15</v>
      </c>
      <c r="C19" s="27" t="s">
        <v>29</v>
      </c>
      <c r="D19" s="28">
        <f>794.07/1000</f>
        <v>0.79407</v>
      </c>
      <c r="E19" s="67" t="s">
        <v>17</v>
      </c>
      <c r="F19" s="67" t="s">
        <v>18</v>
      </c>
      <c r="G19" s="74" t="s">
        <v>19</v>
      </c>
    </row>
    <row r="20" spans="1:7" s="10" customFormat="1" ht="15.75" thickBot="1">
      <c r="A20" s="17" t="s">
        <v>35</v>
      </c>
      <c r="B20" s="18" t="s">
        <v>21</v>
      </c>
      <c r="C20" s="27" t="s">
        <v>29</v>
      </c>
      <c r="D20" s="29">
        <f>1350.29/1000</f>
        <v>1.35029</v>
      </c>
      <c r="E20" s="68"/>
      <c r="F20" s="68"/>
      <c r="G20" s="72"/>
    </row>
    <row r="21" spans="1:7" s="10" customFormat="1" ht="15.75" thickBot="1">
      <c r="A21" s="17" t="s">
        <v>36</v>
      </c>
      <c r="B21" s="18" t="s">
        <v>23</v>
      </c>
      <c r="C21" s="27" t="s">
        <v>29</v>
      </c>
      <c r="D21" s="29">
        <f>2067.23/1000</f>
        <v>2.06723</v>
      </c>
      <c r="E21" s="68"/>
      <c r="F21" s="68"/>
      <c r="G21" s="72"/>
    </row>
    <row r="22" spans="1:7" s="10" customFormat="1" ht="15">
      <c r="A22" s="23" t="s">
        <v>37</v>
      </c>
      <c r="B22" s="24" t="s">
        <v>25</v>
      </c>
      <c r="C22" s="30" t="s">
        <v>29</v>
      </c>
      <c r="D22" s="31">
        <f>3054.78/1000</f>
        <v>3.05478</v>
      </c>
      <c r="E22" s="68"/>
      <c r="F22" s="68"/>
      <c r="G22" s="72"/>
    </row>
    <row r="23" spans="1:7" s="10" customFormat="1" ht="15.75" thickBot="1">
      <c r="A23" s="19" t="s">
        <v>38</v>
      </c>
      <c r="B23" s="18" t="s">
        <v>39</v>
      </c>
      <c r="C23" s="19" t="s">
        <v>29</v>
      </c>
      <c r="D23" s="29">
        <v>0.63274</v>
      </c>
      <c r="E23" s="82"/>
      <c r="F23" s="82"/>
      <c r="G23" s="32"/>
    </row>
    <row r="24" spans="1:7" ht="15.75" thickBot="1">
      <c r="A24" s="89" t="s">
        <v>10</v>
      </c>
      <c r="B24" s="90"/>
      <c r="C24" s="90"/>
      <c r="D24" s="90"/>
      <c r="E24" s="90"/>
      <c r="F24" s="90"/>
      <c r="G24" s="63"/>
    </row>
    <row r="25" spans="1:7" ht="15.75" thickBot="1">
      <c r="A25" s="64" t="s">
        <v>11</v>
      </c>
      <c r="B25" s="65"/>
      <c r="C25" s="65"/>
      <c r="D25" s="65"/>
      <c r="E25" s="65"/>
      <c r="F25" s="65"/>
      <c r="G25" s="66"/>
    </row>
    <row r="26" spans="1:7" ht="15.75" thickBot="1">
      <c r="A26" s="15" t="s">
        <v>12</v>
      </c>
      <c r="B26" s="91" t="s">
        <v>13</v>
      </c>
      <c r="C26" s="92"/>
      <c r="D26" s="92"/>
      <c r="E26" s="92"/>
      <c r="F26" s="92"/>
      <c r="G26" s="93"/>
    </row>
    <row r="27" spans="1:7" ht="17.25" customHeight="1">
      <c r="A27" s="17" t="s">
        <v>14</v>
      </c>
      <c r="B27" s="18" t="s">
        <v>15</v>
      </c>
      <c r="C27" s="19" t="s">
        <v>16</v>
      </c>
      <c r="D27" s="33">
        <f>446315.6/1000</f>
        <v>446.31559999999996</v>
      </c>
      <c r="E27" s="77" t="s">
        <v>17</v>
      </c>
      <c r="F27" s="67" t="s">
        <v>40</v>
      </c>
      <c r="G27" s="74" t="s">
        <v>19</v>
      </c>
    </row>
    <row r="28" spans="1:7" ht="15.75" customHeight="1">
      <c r="A28" s="17" t="s">
        <v>20</v>
      </c>
      <c r="B28" s="18" t="s">
        <v>21</v>
      </c>
      <c r="C28" s="19" t="s">
        <v>16</v>
      </c>
      <c r="D28" s="33">
        <f>847448.2/1000</f>
        <v>847.4481999999999</v>
      </c>
      <c r="E28" s="68"/>
      <c r="F28" s="68"/>
      <c r="G28" s="72"/>
    </row>
    <row r="29" spans="1:7" ht="15.75" customHeight="1">
      <c r="A29" s="17" t="s">
        <v>22</v>
      </c>
      <c r="B29" s="18" t="s">
        <v>23</v>
      </c>
      <c r="C29" s="19" t="s">
        <v>16</v>
      </c>
      <c r="D29" s="33">
        <f>1156955/1000</f>
        <v>1156.955</v>
      </c>
      <c r="E29" s="68"/>
      <c r="F29" s="68"/>
      <c r="G29" s="72"/>
    </row>
    <row r="30" spans="1:7" ht="15" customHeight="1">
      <c r="A30" s="17" t="s">
        <v>24</v>
      </c>
      <c r="B30" s="18" t="s">
        <v>25</v>
      </c>
      <c r="C30" s="19" t="s">
        <v>16</v>
      </c>
      <c r="D30" s="33">
        <f>1917819/1000</f>
        <v>1917.819</v>
      </c>
      <c r="E30" s="68"/>
      <c r="F30" s="68"/>
      <c r="G30" s="72"/>
    </row>
    <row r="31" spans="1:7" ht="16.5" customHeight="1" thickBot="1">
      <c r="A31" s="21" t="s">
        <v>26</v>
      </c>
      <c r="B31" s="83" t="s">
        <v>27</v>
      </c>
      <c r="C31" s="84"/>
      <c r="D31" s="84"/>
      <c r="E31" s="84"/>
      <c r="F31" s="84"/>
      <c r="G31" s="85"/>
    </row>
    <row r="32" spans="1:7" ht="16.5" customHeight="1">
      <c r="A32" s="17" t="s">
        <v>28</v>
      </c>
      <c r="B32" s="18" t="s">
        <v>15</v>
      </c>
      <c r="C32" s="19" t="s">
        <v>29</v>
      </c>
      <c r="D32" s="22">
        <f>182.68/1000</f>
        <v>0.18268</v>
      </c>
      <c r="E32" s="77" t="s">
        <v>17</v>
      </c>
      <c r="F32" s="67" t="s">
        <v>40</v>
      </c>
      <c r="G32" s="74" t="s">
        <v>19</v>
      </c>
    </row>
    <row r="33" spans="1:7" ht="15" customHeight="1">
      <c r="A33" s="17" t="s">
        <v>30</v>
      </c>
      <c r="B33" s="18" t="s">
        <v>21</v>
      </c>
      <c r="C33" s="19" t="s">
        <v>29</v>
      </c>
      <c r="D33" s="22">
        <f>189.4/1000</f>
        <v>0.1894</v>
      </c>
      <c r="E33" s="68"/>
      <c r="F33" s="68"/>
      <c r="G33" s="72"/>
    </row>
    <row r="34" spans="1:7" ht="16.5" customHeight="1">
      <c r="A34" s="17" t="s">
        <v>31</v>
      </c>
      <c r="B34" s="18" t="s">
        <v>23</v>
      </c>
      <c r="C34" s="19" t="s">
        <v>29</v>
      </c>
      <c r="D34" s="22">
        <f>482.36/1000</f>
        <v>0.48236</v>
      </c>
      <c r="E34" s="68"/>
      <c r="F34" s="68"/>
      <c r="G34" s="72"/>
    </row>
    <row r="35" spans="1:7" ht="15.75" customHeight="1" thickBot="1">
      <c r="A35" s="23" t="s">
        <v>32</v>
      </c>
      <c r="B35" s="24" t="s">
        <v>25</v>
      </c>
      <c r="C35" s="19" t="s">
        <v>29</v>
      </c>
      <c r="D35" s="22">
        <f>519.7/1000</f>
        <v>0.5197</v>
      </c>
      <c r="E35" s="68"/>
      <c r="F35" s="68"/>
      <c r="G35" s="72"/>
    </row>
    <row r="36" spans="1:7" ht="15.75" thickBot="1">
      <c r="A36" s="86" t="s">
        <v>33</v>
      </c>
      <c r="B36" s="87"/>
      <c r="C36" s="87"/>
      <c r="D36" s="87"/>
      <c r="E36" s="87"/>
      <c r="F36" s="87"/>
      <c r="G36" s="88"/>
    </row>
    <row r="37" spans="1:7" ht="15.75" customHeight="1" thickBot="1">
      <c r="A37" s="25" t="s">
        <v>34</v>
      </c>
      <c r="B37" s="26" t="s">
        <v>15</v>
      </c>
      <c r="C37" s="27" t="s">
        <v>29</v>
      </c>
      <c r="D37" s="28">
        <f>794.07/1000</f>
        <v>0.79407</v>
      </c>
      <c r="E37" s="67" t="s">
        <v>17</v>
      </c>
      <c r="F37" s="67" t="s">
        <v>40</v>
      </c>
      <c r="G37" s="74" t="s">
        <v>19</v>
      </c>
    </row>
    <row r="38" spans="1:7" ht="15.75" customHeight="1" thickBot="1">
      <c r="A38" s="17" t="s">
        <v>35</v>
      </c>
      <c r="B38" s="18" t="s">
        <v>21</v>
      </c>
      <c r="C38" s="27" t="s">
        <v>29</v>
      </c>
      <c r="D38" s="29">
        <f>1350.29/1000</f>
        <v>1.35029</v>
      </c>
      <c r="E38" s="68"/>
      <c r="F38" s="68"/>
      <c r="G38" s="72"/>
    </row>
    <row r="39" spans="1:7" ht="16.5" customHeight="1" thickBot="1">
      <c r="A39" s="17" t="s">
        <v>36</v>
      </c>
      <c r="B39" s="18" t="s">
        <v>23</v>
      </c>
      <c r="C39" s="27" t="s">
        <v>29</v>
      </c>
      <c r="D39" s="29">
        <f>2067.23/1000</f>
        <v>2.06723</v>
      </c>
      <c r="E39" s="68"/>
      <c r="F39" s="68"/>
      <c r="G39" s="72"/>
    </row>
    <row r="40" spans="1:7" ht="15.75" customHeight="1">
      <c r="A40" s="17" t="s">
        <v>37</v>
      </c>
      <c r="B40" s="18" t="s">
        <v>25</v>
      </c>
      <c r="C40" s="27" t="s">
        <v>29</v>
      </c>
      <c r="D40" s="29">
        <f>3054.78/1000</f>
        <v>3.05478</v>
      </c>
      <c r="E40" s="68"/>
      <c r="F40" s="68"/>
      <c r="G40" s="72"/>
    </row>
    <row r="41" spans="1:7" ht="36.75" customHeight="1">
      <c r="A41" s="23" t="s">
        <v>41</v>
      </c>
      <c r="B41" s="24" t="s">
        <v>42</v>
      </c>
      <c r="C41" s="34"/>
      <c r="D41" s="31"/>
      <c r="E41" s="68"/>
      <c r="F41" s="68"/>
      <c r="G41" s="75"/>
    </row>
    <row r="42" spans="1:7" ht="45.75" customHeight="1">
      <c r="A42" s="35" t="s">
        <v>43</v>
      </c>
      <c r="B42" s="24" t="s">
        <v>44</v>
      </c>
      <c r="C42" s="34" t="s">
        <v>29</v>
      </c>
      <c r="D42" s="31">
        <f>0.95127</f>
        <v>0.95127</v>
      </c>
      <c r="E42" s="68"/>
      <c r="F42" s="68"/>
      <c r="G42" s="32"/>
    </row>
    <row r="43" spans="1:7" ht="104.25" customHeight="1">
      <c r="A43" s="35" t="s">
        <v>45</v>
      </c>
      <c r="B43" s="24" t="s">
        <v>46</v>
      </c>
      <c r="C43" s="34" t="s">
        <v>47</v>
      </c>
      <c r="D43" s="31">
        <f>230.34/1000</f>
        <v>0.23034000000000002</v>
      </c>
      <c r="E43" s="68"/>
      <c r="F43" s="68"/>
      <c r="G43" s="32"/>
    </row>
    <row r="44" spans="1:7" ht="50.25" customHeight="1">
      <c r="A44" s="35" t="s">
        <v>48</v>
      </c>
      <c r="B44" s="24" t="s">
        <v>49</v>
      </c>
      <c r="C44" s="34" t="s">
        <v>47</v>
      </c>
      <c r="D44" s="31">
        <f>230.34/1000</f>
        <v>0.23034000000000002</v>
      </c>
      <c r="E44" s="68"/>
      <c r="F44" s="68"/>
      <c r="G44" s="32"/>
    </row>
    <row r="45" spans="1:7" ht="39" customHeight="1">
      <c r="A45" s="35" t="s">
        <v>50</v>
      </c>
      <c r="B45" s="24" t="s">
        <v>51</v>
      </c>
      <c r="C45" s="34" t="s">
        <v>47</v>
      </c>
      <c r="D45" s="31"/>
      <c r="E45" s="68"/>
      <c r="F45" s="68"/>
      <c r="G45" s="32"/>
    </row>
    <row r="46" spans="1:7" ht="46.5" customHeight="1">
      <c r="A46" s="35" t="s">
        <v>52</v>
      </c>
      <c r="B46" s="24" t="s">
        <v>53</v>
      </c>
      <c r="C46" s="34" t="s">
        <v>47</v>
      </c>
      <c r="D46" s="31">
        <f>1407.2/1000</f>
        <v>1.4072</v>
      </c>
      <c r="E46" s="68"/>
      <c r="F46" s="68"/>
      <c r="G46" s="32"/>
    </row>
    <row r="47" spans="1:7" ht="99.75" customHeight="1">
      <c r="A47" s="35" t="s">
        <v>54</v>
      </c>
      <c r="B47" s="24" t="s">
        <v>46</v>
      </c>
      <c r="C47" s="34" t="s">
        <v>47</v>
      </c>
      <c r="D47" s="31">
        <f>551.26/1000</f>
        <v>0.55126</v>
      </c>
      <c r="E47" s="68"/>
      <c r="F47" s="68"/>
      <c r="G47" s="32"/>
    </row>
    <row r="48" spans="1:7" ht="48" customHeight="1">
      <c r="A48" s="19" t="s">
        <v>55</v>
      </c>
      <c r="B48" s="18" t="s">
        <v>56</v>
      </c>
      <c r="C48" s="19" t="s">
        <v>47</v>
      </c>
      <c r="D48" s="29">
        <f>551.26/1000</f>
        <v>0.55126</v>
      </c>
      <c r="E48" s="68"/>
      <c r="F48" s="68"/>
      <c r="G48" s="32"/>
    </row>
    <row r="49" spans="1:7" ht="15.75" thickBot="1">
      <c r="A49" s="36"/>
      <c r="B49" s="37"/>
      <c r="C49" s="38"/>
      <c r="D49" s="39"/>
      <c r="E49" s="40"/>
      <c r="F49" s="39"/>
      <c r="G49" s="41"/>
    </row>
    <row r="50" spans="1:7" ht="33" customHeight="1" thickBot="1">
      <c r="A50" s="61" t="s">
        <v>57</v>
      </c>
      <c r="B50" s="62"/>
      <c r="C50" s="62"/>
      <c r="D50" s="62"/>
      <c r="E50" s="62"/>
      <c r="F50" s="62"/>
      <c r="G50" s="63"/>
    </row>
    <row r="51" spans="1:7" ht="15.75" thickBot="1">
      <c r="A51" s="42" t="s">
        <v>58</v>
      </c>
      <c r="B51" s="79" t="s">
        <v>13</v>
      </c>
      <c r="C51" s="80"/>
      <c r="D51" s="80"/>
      <c r="E51" s="80"/>
      <c r="F51" s="80"/>
      <c r="G51" s="81"/>
    </row>
    <row r="52" spans="1:7" ht="40.5" customHeight="1" thickBot="1">
      <c r="A52" s="25" t="s">
        <v>59</v>
      </c>
      <c r="B52" s="43" t="s">
        <v>60</v>
      </c>
      <c r="C52" s="27" t="s">
        <v>16</v>
      </c>
      <c r="D52" s="44">
        <v>89.26543</v>
      </c>
      <c r="E52" s="67" t="s">
        <v>61</v>
      </c>
      <c r="F52" s="67" t="s">
        <v>62</v>
      </c>
      <c r="G52" s="74" t="s">
        <v>19</v>
      </c>
    </row>
    <row r="53" spans="1:7" ht="15.75" thickBot="1">
      <c r="A53" s="17" t="s">
        <v>63</v>
      </c>
      <c r="B53" s="45" t="s">
        <v>64</v>
      </c>
      <c r="C53" s="27" t="s">
        <v>16</v>
      </c>
      <c r="D53" s="46">
        <v>263.21496</v>
      </c>
      <c r="E53" s="68"/>
      <c r="F53" s="68"/>
      <c r="G53" s="72"/>
    </row>
    <row r="54" spans="1:7" ht="30" customHeight="1" thickBot="1">
      <c r="A54" s="17" t="s">
        <v>65</v>
      </c>
      <c r="B54" s="45" t="s">
        <v>66</v>
      </c>
      <c r="C54" s="27" t="s">
        <v>16</v>
      </c>
      <c r="D54" s="46">
        <v>89.26543</v>
      </c>
      <c r="E54" s="68"/>
      <c r="F54" s="68"/>
      <c r="G54" s="72"/>
    </row>
    <row r="55" spans="1:7" ht="28.5" customHeight="1" thickBot="1">
      <c r="A55" s="17" t="s">
        <v>67</v>
      </c>
      <c r="B55" s="45" t="s">
        <v>68</v>
      </c>
      <c r="C55" s="27" t="s">
        <v>16</v>
      </c>
      <c r="D55" s="46">
        <v>89.26543</v>
      </c>
      <c r="E55" s="68"/>
      <c r="F55" s="68"/>
      <c r="G55" s="72"/>
    </row>
    <row r="56" spans="1:7" ht="39" customHeight="1" thickBot="1">
      <c r="A56" s="17" t="s">
        <v>69</v>
      </c>
      <c r="B56" s="45" t="s">
        <v>70</v>
      </c>
      <c r="C56" s="27" t="s">
        <v>16</v>
      </c>
      <c r="D56" s="46">
        <v>89.26543</v>
      </c>
      <c r="E56" s="68"/>
      <c r="F56" s="68"/>
      <c r="G56" s="72"/>
    </row>
    <row r="57" spans="1:7" ht="23.25" customHeight="1" thickBot="1">
      <c r="A57" s="17" t="s">
        <v>71</v>
      </c>
      <c r="B57" s="45" t="s">
        <v>72</v>
      </c>
      <c r="C57" s="27" t="s">
        <v>16</v>
      </c>
      <c r="D57" s="46">
        <v>89.26543</v>
      </c>
      <c r="E57" s="68"/>
      <c r="F57" s="68"/>
      <c r="G57" s="72"/>
    </row>
    <row r="58" spans="1:7" ht="28.5" customHeight="1">
      <c r="A58" s="17" t="s">
        <v>73</v>
      </c>
      <c r="B58" s="45" t="s">
        <v>74</v>
      </c>
      <c r="C58" s="27" t="s">
        <v>16</v>
      </c>
      <c r="D58" s="46">
        <v>89.26543</v>
      </c>
      <c r="E58" s="82"/>
      <c r="F58" s="82"/>
      <c r="G58" s="75"/>
    </row>
    <row r="59" spans="1:7" ht="15.75" thickBot="1">
      <c r="A59" s="21" t="s">
        <v>75</v>
      </c>
      <c r="B59" s="83" t="s">
        <v>27</v>
      </c>
      <c r="C59" s="84"/>
      <c r="D59" s="84"/>
      <c r="E59" s="84"/>
      <c r="F59" s="84"/>
      <c r="G59" s="85"/>
    </row>
    <row r="60" spans="1:7" ht="33.75">
      <c r="A60" s="17" t="s">
        <v>76</v>
      </c>
      <c r="B60" s="47" t="s">
        <v>77</v>
      </c>
      <c r="C60" s="19" t="s">
        <v>47</v>
      </c>
      <c r="D60" s="48">
        <v>0.07291</v>
      </c>
      <c r="E60" s="77" t="s">
        <v>61</v>
      </c>
      <c r="F60" s="67" t="s">
        <v>62</v>
      </c>
      <c r="G60" s="74" t="s">
        <v>19</v>
      </c>
    </row>
    <row r="61" spans="1:7" ht="15">
      <c r="A61" s="17" t="s">
        <v>78</v>
      </c>
      <c r="B61" s="47" t="s">
        <v>64</v>
      </c>
      <c r="C61" s="19" t="s">
        <v>47</v>
      </c>
      <c r="D61" s="48">
        <v>0.15547</v>
      </c>
      <c r="E61" s="68"/>
      <c r="F61" s="68"/>
      <c r="G61" s="72"/>
    </row>
    <row r="62" spans="1:7" ht="26.25" customHeight="1">
      <c r="A62" s="17" t="s">
        <v>79</v>
      </c>
      <c r="B62" s="47" t="s">
        <v>80</v>
      </c>
      <c r="C62" s="19" t="s">
        <v>47</v>
      </c>
      <c r="D62" s="48">
        <v>0.07291</v>
      </c>
      <c r="E62" s="68"/>
      <c r="F62" s="68"/>
      <c r="G62" s="72"/>
    </row>
    <row r="63" spans="1:7" ht="29.25" customHeight="1">
      <c r="A63" s="17" t="s">
        <v>81</v>
      </c>
      <c r="B63" s="47" t="s">
        <v>68</v>
      </c>
      <c r="C63" s="19" t="s">
        <v>47</v>
      </c>
      <c r="D63" s="48">
        <v>0.07291</v>
      </c>
      <c r="E63" s="68"/>
      <c r="F63" s="68"/>
      <c r="G63" s="72"/>
    </row>
    <row r="64" spans="1:7" ht="29.25" customHeight="1">
      <c r="A64" s="23" t="s">
        <v>82</v>
      </c>
      <c r="B64" s="47" t="s">
        <v>83</v>
      </c>
      <c r="C64" s="19" t="s">
        <v>47</v>
      </c>
      <c r="D64" s="48">
        <v>0.07291</v>
      </c>
      <c r="E64" s="68"/>
      <c r="F64" s="68"/>
      <c r="G64" s="72"/>
    </row>
    <row r="65" spans="1:7" ht="23.25" customHeight="1">
      <c r="A65" s="23" t="s">
        <v>84</v>
      </c>
      <c r="B65" s="49" t="s">
        <v>72</v>
      </c>
      <c r="C65" s="19" t="s">
        <v>47</v>
      </c>
      <c r="D65" s="50">
        <v>0.07291</v>
      </c>
      <c r="E65" s="68"/>
      <c r="F65" s="68"/>
      <c r="G65" s="72"/>
    </row>
    <row r="66" spans="1:7" ht="23.25" thickBot="1">
      <c r="A66" s="51" t="s">
        <v>85</v>
      </c>
      <c r="B66" s="52" t="s">
        <v>86</v>
      </c>
      <c r="C66" s="19" t="s">
        <v>47</v>
      </c>
      <c r="D66" s="50">
        <v>0.07291</v>
      </c>
      <c r="E66" s="78"/>
      <c r="F66" s="78"/>
      <c r="G66" s="75"/>
    </row>
    <row r="67" spans="1:7" ht="15.75" thickBot="1">
      <c r="A67" s="64" t="s">
        <v>33</v>
      </c>
      <c r="B67" s="65"/>
      <c r="C67" s="65"/>
      <c r="D67" s="65"/>
      <c r="E67" s="65"/>
      <c r="F67" s="65"/>
      <c r="G67" s="66"/>
    </row>
    <row r="68" spans="1:7" ht="34.5" thickBot="1">
      <c r="A68" s="25" t="s">
        <v>87</v>
      </c>
      <c r="B68" s="53" t="s">
        <v>77</v>
      </c>
      <c r="C68" s="27" t="s">
        <v>47</v>
      </c>
      <c r="D68" s="54">
        <v>0.25609</v>
      </c>
      <c r="E68" s="67" t="s">
        <v>61</v>
      </c>
      <c r="F68" s="67" t="s">
        <v>18</v>
      </c>
      <c r="G68" s="74" t="s">
        <v>19</v>
      </c>
    </row>
    <row r="69" spans="1:7" ht="15.75" thickBot="1">
      <c r="A69" s="17" t="s">
        <v>88</v>
      </c>
      <c r="B69" s="47" t="s">
        <v>64</v>
      </c>
      <c r="C69" s="27" t="s">
        <v>47</v>
      </c>
      <c r="D69" s="55">
        <v>0.81845</v>
      </c>
      <c r="E69" s="68"/>
      <c r="F69" s="68"/>
      <c r="G69" s="72"/>
    </row>
    <row r="70" spans="1:7" ht="28.5" customHeight="1" thickBot="1">
      <c r="A70" s="17" t="s">
        <v>89</v>
      </c>
      <c r="B70" s="47" t="s">
        <v>90</v>
      </c>
      <c r="C70" s="27" t="s">
        <v>47</v>
      </c>
      <c r="D70" s="46">
        <v>0.27336</v>
      </c>
      <c r="E70" s="68"/>
      <c r="F70" s="68"/>
      <c r="G70" s="72"/>
    </row>
    <row r="71" spans="1:7" ht="25.5" customHeight="1" thickBot="1">
      <c r="A71" s="17" t="s">
        <v>91</v>
      </c>
      <c r="B71" s="47" t="s">
        <v>68</v>
      </c>
      <c r="C71" s="27" t="s">
        <v>47</v>
      </c>
      <c r="D71" s="55">
        <v>0.27142</v>
      </c>
      <c r="E71" s="68"/>
      <c r="F71" s="68"/>
      <c r="G71" s="72"/>
    </row>
    <row r="72" spans="1:7" ht="39" customHeight="1" thickBot="1">
      <c r="A72" s="23" t="s">
        <v>92</v>
      </c>
      <c r="B72" s="47" t="s">
        <v>93</v>
      </c>
      <c r="C72" s="27" t="s">
        <v>47</v>
      </c>
      <c r="D72" s="56">
        <v>0.25942</v>
      </c>
      <c r="E72" s="68"/>
      <c r="F72" s="68"/>
      <c r="G72" s="72"/>
    </row>
    <row r="73" spans="1:7" ht="22.5" customHeight="1" thickBot="1">
      <c r="A73" s="23" t="s">
        <v>94</v>
      </c>
      <c r="B73" s="49" t="s">
        <v>72</v>
      </c>
      <c r="C73" s="27" t="s">
        <v>47</v>
      </c>
      <c r="D73" s="56">
        <v>0.26971</v>
      </c>
      <c r="E73" s="68"/>
      <c r="F73" s="68"/>
      <c r="G73" s="72"/>
    </row>
    <row r="74" spans="1:7" ht="23.25" thickBot="1">
      <c r="A74" s="51" t="s">
        <v>95</v>
      </c>
      <c r="B74" s="52" t="s">
        <v>74</v>
      </c>
      <c r="C74" s="27" t="s">
        <v>47</v>
      </c>
      <c r="D74" s="57">
        <v>0.26037</v>
      </c>
      <c r="E74" s="78"/>
      <c r="F74" s="78"/>
      <c r="G74" s="75"/>
    </row>
    <row r="75" spans="1:7" ht="34.5" customHeight="1" thickBot="1">
      <c r="A75" s="61" t="s">
        <v>96</v>
      </c>
      <c r="B75" s="62"/>
      <c r="C75" s="62"/>
      <c r="D75" s="62"/>
      <c r="E75" s="62"/>
      <c r="F75" s="62"/>
      <c r="G75" s="63"/>
    </row>
    <row r="76" spans="1:7" ht="15.75" thickBot="1">
      <c r="A76" s="64" t="s">
        <v>33</v>
      </c>
      <c r="B76" s="65"/>
      <c r="C76" s="65"/>
      <c r="D76" s="65"/>
      <c r="E76" s="65"/>
      <c r="F76" s="65"/>
      <c r="G76" s="66"/>
    </row>
    <row r="77" spans="1:7" ht="34.5" thickBot="1">
      <c r="A77" s="25" t="s">
        <v>97</v>
      </c>
      <c r="B77" s="53" t="s">
        <v>77</v>
      </c>
      <c r="C77" s="27" t="s">
        <v>29</v>
      </c>
      <c r="D77" s="58">
        <v>0.23103</v>
      </c>
      <c r="E77" s="67" t="s">
        <v>61</v>
      </c>
      <c r="F77" s="71" t="s">
        <v>40</v>
      </c>
      <c r="G77" s="74" t="s">
        <v>19</v>
      </c>
    </row>
    <row r="78" spans="1:7" ht="15.75" thickBot="1">
      <c r="A78" s="17" t="s">
        <v>98</v>
      </c>
      <c r="B78" s="47" t="s">
        <v>64</v>
      </c>
      <c r="C78" s="27" t="s">
        <v>29</v>
      </c>
      <c r="D78" s="48">
        <v>0.96554</v>
      </c>
      <c r="E78" s="68"/>
      <c r="F78" s="72"/>
      <c r="G78" s="72"/>
    </row>
    <row r="79" spans="1:7" ht="25.5" customHeight="1" thickBot="1">
      <c r="A79" s="25" t="s">
        <v>99</v>
      </c>
      <c r="B79" s="47" t="s">
        <v>90</v>
      </c>
      <c r="C79" s="27" t="s">
        <v>29</v>
      </c>
      <c r="D79" s="48">
        <v>0.27932</v>
      </c>
      <c r="E79" s="68"/>
      <c r="F79" s="72"/>
      <c r="G79" s="72"/>
    </row>
    <row r="80" spans="1:7" ht="23.25" thickBot="1">
      <c r="A80" s="25" t="s">
        <v>100</v>
      </c>
      <c r="B80" s="47" t="s">
        <v>101</v>
      </c>
      <c r="C80" s="27" t="s">
        <v>29</v>
      </c>
      <c r="D80" s="48">
        <v>0.26688</v>
      </c>
      <c r="E80" s="68"/>
      <c r="F80" s="72"/>
      <c r="G80" s="72"/>
    </row>
    <row r="81" spans="1:7" ht="24" customHeight="1" thickBot="1">
      <c r="A81" s="17" t="s">
        <v>102</v>
      </c>
      <c r="B81" s="49" t="s">
        <v>103</v>
      </c>
      <c r="C81" s="27" t="s">
        <v>29</v>
      </c>
      <c r="D81" s="50">
        <v>0.25442</v>
      </c>
      <c r="E81" s="69"/>
      <c r="F81" s="72"/>
      <c r="G81" s="72"/>
    </row>
    <row r="82" spans="1:7" ht="24" customHeight="1" thickBot="1">
      <c r="A82" s="25" t="s">
        <v>104</v>
      </c>
      <c r="B82" s="49" t="s">
        <v>93</v>
      </c>
      <c r="C82" s="27" t="s">
        <v>29</v>
      </c>
      <c r="D82" s="50">
        <v>0.27963</v>
      </c>
      <c r="E82" s="69"/>
      <c r="F82" s="72"/>
      <c r="G82" s="72"/>
    </row>
    <row r="83" spans="1:7" ht="24" customHeight="1" thickBot="1">
      <c r="A83" s="25" t="s">
        <v>105</v>
      </c>
      <c r="B83" s="52" t="s">
        <v>74</v>
      </c>
      <c r="C83" s="27" t="s">
        <v>29</v>
      </c>
      <c r="D83" s="59">
        <v>0.2734</v>
      </c>
      <c r="E83" s="70"/>
      <c r="F83" s="73"/>
      <c r="G83" s="75"/>
    </row>
    <row r="84" ht="15">
      <c r="A84" s="60" t="s">
        <v>106</v>
      </c>
    </row>
    <row r="85" spans="1:7" ht="15">
      <c r="A85" s="76" t="s">
        <v>107</v>
      </c>
      <c r="B85" s="76"/>
      <c r="C85" s="76"/>
      <c r="D85" s="76"/>
      <c r="E85" s="76"/>
      <c r="F85" s="76"/>
      <c r="G85" s="76"/>
    </row>
  </sheetData>
  <sheetProtection/>
  <mergeCells count="49">
    <mergeCell ref="E19:E23"/>
    <mergeCell ref="F19:F23"/>
    <mergeCell ref="G19:G22"/>
    <mergeCell ref="A1:G1"/>
    <mergeCell ref="A2:G2"/>
    <mergeCell ref="A6:G6"/>
    <mergeCell ref="A7:G7"/>
    <mergeCell ref="B8:G8"/>
    <mergeCell ref="E9:E12"/>
    <mergeCell ref="F9:F12"/>
    <mergeCell ref="G9:G12"/>
    <mergeCell ref="B13:G13"/>
    <mergeCell ref="E14:E17"/>
    <mergeCell ref="F14:F17"/>
    <mergeCell ref="G14:G17"/>
    <mergeCell ref="A18:G18"/>
    <mergeCell ref="A24:G24"/>
    <mergeCell ref="A25:G25"/>
    <mergeCell ref="B26:G26"/>
    <mergeCell ref="E27:E30"/>
    <mergeCell ref="F27:F30"/>
    <mergeCell ref="G27:G30"/>
    <mergeCell ref="B59:G59"/>
    <mergeCell ref="B31:G31"/>
    <mergeCell ref="E32:E35"/>
    <mergeCell ref="F32:F35"/>
    <mergeCell ref="G32:G35"/>
    <mergeCell ref="A36:G36"/>
    <mergeCell ref="E37:E48"/>
    <mergeCell ref="F37:F48"/>
    <mergeCell ref="G37:G41"/>
    <mergeCell ref="A50:G50"/>
    <mergeCell ref="B51:G51"/>
    <mergeCell ref="E52:E58"/>
    <mergeCell ref="F52:F58"/>
    <mergeCell ref="G52:G58"/>
    <mergeCell ref="A85:G85"/>
    <mergeCell ref="E60:E66"/>
    <mergeCell ref="F60:F66"/>
    <mergeCell ref="G60:G66"/>
    <mergeCell ref="A67:G67"/>
    <mergeCell ref="E68:E74"/>
    <mergeCell ref="F68:F74"/>
    <mergeCell ref="G68:G74"/>
    <mergeCell ref="A75:G75"/>
    <mergeCell ref="A76:G76"/>
    <mergeCell ref="E77:E83"/>
    <mergeCell ref="F77:F83"/>
    <mergeCell ref="G77:G83"/>
  </mergeCells>
  <printOptions/>
  <pageMargins left="0" right="0" top="0.35433070866141736" bottom="0" header="0.31496062992125984" footer="0.31496062992125984"/>
  <pageSetup fitToHeight="0" fitToWidth="1" horizontalDpi="600" verticalDpi="600" orientation="portrait" paperSize="9" scale="82" r:id="rId1"/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118</cp:lastModifiedBy>
  <dcterms:created xsi:type="dcterms:W3CDTF">2014-01-28T06:11:24Z</dcterms:created>
  <dcterms:modified xsi:type="dcterms:W3CDTF">2014-01-30T04:50:48Z</dcterms:modified>
  <cp:category/>
  <cp:version/>
  <cp:contentType/>
  <cp:contentStatus/>
</cp:coreProperties>
</file>