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075" activeTab="0"/>
  </bookViews>
  <sheets>
    <sheet name="1" sheetId="1" r:id="rId1"/>
  </sheets>
  <externalReferences>
    <externalReference r:id="rId4"/>
    <externalReference r:id="rId5"/>
    <externalReference r:id="rId6"/>
  </externalReferences>
  <definedNames>
    <definedName name="ee">NA()</definedName>
    <definedName name="ee_1">NA()</definedName>
    <definedName name="ee_10">NA()</definedName>
    <definedName name="ee_2">NA()</definedName>
    <definedName name="ee_3">NA()</definedName>
    <definedName name="ee_4">NA()</definedName>
    <definedName name="ee_7">NA()</definedName>
    <definedName name="Excel_BuiltIn_Print_Area_1">#REF!</definedName>
    <definedName name="Excel_BuiltIn_Print_Area_1_10">NA()</definedName>
    <definedName name="Excel_BuiltIn_Print_Area_1_5">NA()</definedName>
    <definedName name="Excel_BuiltIn_Print_Area_1_6">NA()</definedName>
    <definedName name="Excel_BuiltIn_Print_Area_1_7">NA()</definedName>
    <definedName name="Excel_BuiltIn_Print_Area_2">#REF!</definedName>
    <definedName name="Excel_BuiltIn_Print_Area_2_10">NA()</definedName>
    <definedName name="Excel_BuiltIn_Print_Area_2_5">NA()</definedName>
    <definedName name="Excel_BuiltIn_Print_Area_2_6">NA()</definedName>
    <definedName name="Excel_BuiltIn_Print_Area_2_7">NA()</definedName>
    <definedName name="Excel_BuiltIn_Print_Area_3">#REF!</definedName>
    <definedName name="Excel_BuiltIn_Print_Area_3_10">NA()</definedName>
    <definedName name="Excel_BuiltIn_Print_Area_3_5">NA()</definedName>
    <definedName name="Excel_BuiltIn_Print_Area_3_6">NA()</definedName>
    <definedName name="Excel_BuiltIn_Print_Area_3_7">NA()</definedName>
    <definedName name="Excel_BuiltIn_Print_Area_4">#REF!</definedName>
    <definedName name="Excel_BuiltIn_Print_Area_4_10">NA()</definedName>
    <definedName name="Excel_BuiltIn_Print_Area_4_5">NA()</definedName>
    <definedName name="Excel_BuiltIn_Print_Area_4_6">NA()</definedName>
    <definedName name="Excel_BuiltIn_Print_Area_4_7">NA()</definedName>
    <definedName name="Excel_BuiltIn_Print_Area_5">#REF!</definedName>
    <definedName name="Excel_BuiltIn_Print_Area_5_10">NA()</definedName>
    <definedName name="Excel_BuiltIn_Print_Area_5_5">NA()</definedName>
    <definedName name="Excel_BuiltIn_Print_Area_5_6">NA()</definedName>
    <definedName name="Excel_BuiltIn_Print_Area_5_7">NA()</definedName>
    <definedName name="Excel_BuiltIn_Print_Titles_1_1">"$'2007'.$#ССЫЛ!$#ССЫЛ!:$#ССЫЛ!$#ССЫЛ!"</definedName>
    <definedName name="Excel_BuiltIn_Print_Titles_1_11">"$'2007'.$#ССЫЛ!$#ССЫЛ!:$#ССЫЛ!$#ССЫЛ!"</definedName>
    <definedName name="Excel_BuiltIn_Print_Titles_1_1_1">"$'2007'.$#ССЫЛ!$#ССЫЛ!:$#ССЫЛ!$#ССЫЛ!"</definedName>
    <definedName name="Excel_BuiltIn_Print_Titles_1_1_1_1">"$'2007'.$#ССЫЛ!$#ССЫЛ!:$#ССЫЛ!$#ССЫЛ!"</definedName>
    <definedName name="god">'[2]Титульный'!$M$5</definedName>
    <definedName name="org">'[2]Титульный'!$F$8</definedName>
    <definedName name="SayNum">NA()</definedName>
    <definedName name="SayNum_10">NA()</definedName>
    <definedName name="START_RAB_YEAR">'[3]Расчёт НВВ по RAB'!$D$12</definedName>
    <definedName name="SubString">NA()</definedName>
    <definedName name="SubString_10">NA()</definedName>
    <definedName name="type_1_2">'[3]Титульный'!$F$17</definedName>
    <definedName name="его">NA()</definedName>
    <definedName name="его_1">NA()</definedName>
    <definedName name="его_10">NA()</definedName>
    <definedName name="его_2">NA()</definedName>
    <definedName name="его_3">NA()</definedName>
    <definedName name="его_4">NA()</definedName>
    <definedName name="его_5">NA()</definedName>
    <definedName name="его_6">NA()</definedName>
    <definedName name="его_7">NA()</definedName>
    <definedName name="ннн">NA()</definedName>
    <definedName name="ннн_10">NA()</definedName>
    <definedName name="ннн_5">#REF!</definedName>
    <definedName name="ннн_6">#REF!</definedName>
    <definedName name="ннн_7">#REF!</definedName>
  </definedNames>
  <calcPr calcMode="autoNoTable" fullCalcOnLoad="1"/>
</workbook>
</file>

<file path=xl/sharedStrings.xml><?xml version="1.0" encoding="utf-8"?>
<sst xmlns="http://schemas.openxmlformats.org/spreadsheetml/2006/main" count="330" uniqueCount="187">
  <si>
    <t>Инвестиционная программа и отчет о выполнении за 2011 год</t>
  </si>
  <si>
    <t>ЗАО "Квант"</t>
  </si>
  <si>
    <t>Наименование объекта</t>
  </si>
  <si>
    <t>Освоение</t>
  </si>
  <si>
    <t>Ввод основных фондов</t>
  </si>
  <si>
    <t>Финансирование      (с НДС)</t>
  </si>
  <si>
    <t>Ввод мощности</t>
  </si>
  <si>
    <t>Прирост мощности</t>
  </si>
  <si>
    <t>Расширение пропускной способности</t>
  </si>
  <si>
    <t>Снижение потерь</t>
  </si>
  <si>
    <t>Увеличение резерва</t>
  </si>
  <si>
    <t>млн. руб.</t>
  </si>
  <si>
    <t>МВА</t>
  </si>
  <si>
    <t>км</t>
  </si>
  <si>
    <t>млн.кВтч</t>
  </si>
  <si>
    <t>Отчет о выполнении плана капитальных вложений за 2011 год</t>
  </si>
  <si>
    <t>1.1</t>
  </si>
  <si>
    <t>Капитальные вложения - всего, в т.ч.</t>
  </si>
  <si>
    <t>в том числе:</t>
  </si>
  <si>
    <t>1.1.1</t>
  </si>
  <si>
    <r>
      <t xml:space="preserve">промышленное строительство </t>
    </r>
    <r>
      <rPr>
        <sz val="10"/>
        <color indexed="8"/>
        <rFont val="Arial"/>
        <family val="2"/>
      </rPr>
      <t>в т.ч.</t>
    </r>
  </si>
  <si>
    <t>- новое строительство объектов (инвестиционная составляющая тарифа)</t>
  </si>
  <si>
    <t xml:space="preserve">Строительство кабельных линий КЛ-6 кВ </t>
  </si>
  <si>
    <t xml:space="preserve">Строительство  воздушных линий ВЛ-0,4 кВ </t>
  </si>
  <si>
    <t xml:space="preserve">Монтаж БКТП </t>
  </si>
  <si>
    <t xml:space="preserve">Строительство распределительного пункта РП-6 кВ </t>
  </si>
  <si>
    <t>Монтаж системы диспетчеризации и телемеханики на РП ( 7 к-тов )</t>
  </si>
  <si>
    <t xml:space="preserve">Монтаж электрооборудования ТП    ( 5 шт.) </t>
  </si>
  <si>
    <t>- новое строительство объектов (плата за технологическое присоединение)</t>
  </si>
  <si>
    <t>Строительство объектов электросетевого хозяйства для абонентов с подключаемой мощностью не более 15 кВт</t>
  </si>
  <si>
    <t xml:space="preserve">Строительство кабельных линий КЛ-0,4 кВ </t>
  </si>
  <si>
    <t>Монтаж  КТП</t>
  </si>
  <si>
    <t>Строительство объектов электросетевого хозяйства для абонентов с подключаемой мощностью от 15 кВт до 100 кВт</t>
  </si>
  <si>
    <t>Строительство кабельных линий КЛ-6 кВ</t>
  </si>
  <si>
    <t>Строительство  воздушных линий ВЛ-0,4 кВ</t>
  </si>
  <si>
    <t>Монтаж электрооборудования КТП (2 шт.)</t>
  </si>
  <si>
    <t xml:space="preserve">Монтаж систем АЧР-0,4 (6) кВ </t>
  </si>
  <si>
    <t>Строительство объектов электросетевого хозяйства для абонентов с подключаемой мощностью  более 100 кВт</t>
  </si>
  <si>
    <t>Строительство кабельных линий КЛ-0,4 кВ</t>
  </si>
  <si>
    <t>Монтаж БКТП (2 шт.)</t>
  </si>
  <si>
    <t>Устройство кабельной канализации для  кабельных линий КЛ-6 кВ</t>
  </si>
  <si>
    <t>- прочее новое строительство</t>
  </si>
  <si>
    <t>Приобретение оборудования</t>
  </si>
  <si>
    <t>Приобретение автотранспорта и механизмов</t>
  </si>
  <si>
    <t>1.1.2</t>
  </si>
  <si>
    <t>непромышленное строительство</t>
  </si>
  <si>
    <t>…</t>
  </si>
  <si>
    <t>№ п/п</t>
  </si>
  <si>
    <t>Сроки выполнения работ</t>
  </si>
  <si>
    <t>Физические параметры объекта</t>
  </si>
  <si>
    <t>Проектная сметная стоимость, тыс.руб.</t>
  </si>
  <si>
    <t xml:space="preserve">Источники финансирования в отчетном периоде, тыс.рублей </t>
  </si>
  <si>
    <t>Примечание</t>
  </si>
  <si>
    <t>Месяц и год начала проекта</t>
  </si>
  <si>
    <t>Месяц и год окончания проекта</t>
  </si>
  <si>
    <t>Вводимая мощность, протяженность сетей</t>
  </si>
  <si>
    <t>План по вводу на период регулирования</t>
  </si>
  <si>
    <t>Ед.изм.(км.,МВА)</t>
  </si>
  <si>
    <t>Итого</t>
  </si>
  <si>
    <t>За счет регулируемых тарифов по передаче</t>
  </si>
  <si>
    <t>За счет платы за технологическое присоединение</t>
  </si>
  <si>
    <t>За счет иных источников</t>
  </si>
  <si>
    <t>Амортизация</t>
  </si>
  <si>
    <t>Прибыль</t>
  </si>
  <si>
    <t>2</t>
  </si>
  <si>
    <t>План капитальных вложений на 2011 год</t>
  </si>
  <si>
    <t>2.1</t>
  </si>
  <si>
    <t>2.1.1</t>
  </si>
  <si>
    <t>- новое строительство</t>
  </si>
  <si>
    <t>Энергосбережение и повышение энергетической эффективности</t>
  </si>
  <si>
    <t>2.1.1.1</t>
  </si>
  <si>
    <t>Строительство распределительного пункта РП-6 кВ от подстанции "Портовая"</t>
  </si>
  <si>
    <t>2,2 МВт</t>
  </si>
  <si>
    <t>МВт</t>
  </si>
  <si>
    <t>2.1.1.2</t>
  </si>
  <si>
    <t>Прокладка питающих кабельных линий 6 кВ от ПС «Портовая» до распределительного пункта РП-6 кВ</t>
  </si>
  <si>
    <t>1,0 км</t>
  </si>
  <si>
    <t>2.1.1.3</t>
  </si>
  <si>
    <t>Строительство распределительного пункта РП-6 кВ от подстанций "Северная"</t>
  </si>
  <si>
    <t>2,5 МВт</t>
  </si>
  <si>
    <t>2.1.1.4</t>
  </si>
  <si>
    <t>Прокладка питающих кабельных линий 6 кВ от ПС «Северная» до распределительного пункта РП-6 кВ</t>
  </si>
  <si>
    <t>2,5 км</t>
  </si>
  <si>
    <t>2.1.1.5</t>
  </si>
  <si>
    <t>Строительство распределительного пункта  РП-6 кВ в 71 кв-ле Центрального района</t>
  </si>
  <si>
    <t>2.1.1.6</t>
  </si>
  <si>
    <t>Прокладка питающих кабельных линий 6 кВ от ПС «Районная Котельная» до распределительного пункта.РП-6 кВ</t>
  </si>
  <si>
    <t>2,4 км</t>
  </si>
  <si>
    <t>2.1.1.7</t>
  </si>
  <si>
    <t>Строительство распределительных сетей 0,4, 6-10 кВ, установка КТП-6/0,4 кВ</t>
  </si>
  <si>
    <t>2,7 км,        0,5 МВА</t>
  </si>
  <si>
    <t>км,        МВА</t>
  </si>
  <si>
    <t>2.1.1.8</t>
  </si>
  <si>
    <t>Строительство распределительных сетей 0,4, 6-10 кВ, установка КТП-6/0,4 кВ, строительство ТП для присоединение потребителей с нагрузкой более 100 кВт</t>
  </si>
  <si>
    <t>1,2 км,        3,02 МВА</t>
  </si>
  <si>
    <t>2.1.1.9</t>
  </si>
  <si>
    <t>9,2 км,        1,0 МВА</t>
  </si>
  <si>
    <t>2.1.1.10</t>
  </si>
  <si>
    <t>4,1 км,        3,3 МВА</t>
  </si>
  <si>
    <t>2.1.1.11</t>
  </si>
  <si>
    <t>Разработка проекта строительства дополнительной подстанции 110/10/6 кВ на пересечении улиц Есенина и Механизаторов в Комсомольском районе г.Тольятти</t>
  </si>
  <si>
    <t>Прочее новое строительство</t>
  </si>
  <si>
    <t>2.1.1.12</t>
  </si>
  <si>
    <t>Мероприятия по повышению пожарной безопасности основных средств и имущества ПК "Горэлектросеть"</t>
  </si>
  <si>
    <t>2.1.1.13</t>
  </si>
  <si>
    <t>2.1.1.14</t>
  </si>
  <si>
    <t>- техперевооружение и реконструкция</t>
  </si>
  <si>
    <t>Реконструкция ВЛ-0,4 кВ с заменой голого провода на СИП-2А в Центральном и Комсомольском районах г.Тольятти</t>
  </si>
  <si>
    <t>9,0 км</t>
  </si>
  <si>
    <t>Реконструкция ВЛ-6 кВ ф-9, 15 ПС "Н.Ш." инв. №30000460 с заменой голого провода на кабельную линию КЛ-6 кВ</t>
  </si>
  <si>
    <t>Реконструкция ТП с заменой ненагруженных трансформаторов на трансформаторы меньшей мощности</t>
  </si>
  <si>
    <t>1,84 МВА</t>
  </si>
  <si>
    <t>Создание систем противоаварийной и режимной автоматики</t>
  </si>
  <si>
    <t>Модернизация систем автоматики и сигнализации ТП</t>
  </si>
  <si>
    <t xml:space="preserve">Создание систем телемеханики  и связи </t>
  </si>
  <si>
    <t>Модернизация системы диспетчеризации и телемеханики с системы "Компас" на систему НТС-7000</t>
  </si>
  <si>
    <t>Установка устройств регулирования напряжения и компенсации реактивной мощности</t>
  </si>
  <si>
    <t>2.1.2</t>
  </si>
  <si>
    <t>Производственная программа и отчет о выполнении за 2011 год</t>
  </si>
  <si>
    <t>Класс напряжения</t>
  </si>
  <si>
    <t>Ограничения, МВт</t>
  </si>
  <si>
    <t>Вид ремонта</t>
  </si>
  <si>
    <t>Количество дней</t>
  </si>
  <si>
    <t>Начало</t>
  </si>
  <si>
    <t>Окончание</t>
  </si>
  <si>
    <t>Проектная сметная стоимость (без НДС), тыс.руб.</t>
  </si>
  <si>
    <t>Финансирова-ние (без НДС), тыс.руб.</t>
  </si>
  <si>
    <t>3</t>
  </si>
  <si>
    <t>Отчет о выполнении плана текущих и капитальных ремонтов за 2011 год</t>
  </si>
  <si>
    <t>3.1</t>
  </si>
  <si>
    <t>Хозяйственный способ, в том числе:</t>
  </si>
  <si>
    <t>3.1.1</t>
  </si>
  <si>
    <t>Ремонт кабельных линий</t>
  </si>
  <si>
    <t>0,4; 6(10) кВ</t>
  </si>
  <si>
    <t>капитальный</t>
  </si>
  <si>
    <t>апрель</t>
  </si>
  <si>
    <t>декабрь</t>
  </si>
  <si>
    <t>3.1.2</t>
  </si>
  <si>
    <t>Ремонт воздушных линий</t>
  </si>
  <si>
    <t>март</t>
  </si>
  <si>
    <t>3.1.3</t>
  </si>
  <si>
    <t>Ремонт электрической части ТП, РП, ПС "МИС"</t>
  </si>
  <si>
    <t>январь</t>
  </si>
  <si>
    <t>3.1.4</t>
  </si>
  <si>
    <t>Ремонт строительной части ТП, РП</t>
  </si>
  <si>
    <t>3.1.5</t>
  </si>
  <si>
    <t xml:space="preserve">текущий </t>
  </si>
  <si>
    <t>3.1.6</t>
  </si>
  <si>
    <t>3.1.7</t>
  </si>
  <si>
    <t>3.1.8</t>
  </si>
  <si>
    <t>3.2</t>
  </si>
  <si>
    <t>Подрядный способ, в том числе:</t>
  </si>
  <si>
    <t>3.2.1</t>
  </si>
  <si>
    <t>Ремонт участков кабельных линий с восстановлением асфальтовых покрытий</t>
  </si>
  <si>
    <t>6 кВ</t>
  </si>
  <si>
    <t>май</t>
  </si>
  <si>
    <t>3.2.2</t>
  </si>
  <si>
    <t xml:space="preserve">Ремонт электрооборудования ПС «МИС» 110/10/6 кВ </t>
  </si>
  <si>
    <t>110/10/6 кВ</t>
  </si>
  <si>
    <t>сентябрь</t>
  </si>
  <si>
    <t>3.2.3</t>
  </si>
  <si>
    <t>Ремонт зданий и сооружений</t>
  </si>
  <si>
    <t>3.2.4</t>
  </si>
  <si>
    <t>Ремонт и поверка КИП и производственного оборудования</t>
  </si>
  <si>
    <t>3.2.5</t>
  </si>
  <si>
    <t>Ремонт средств пожарной автоматики и испытания оборудования</t>
  </si>
  <si>
    <t>3.2.6</t>
  </si>
  <si>
    <t>Расходы на оформление прав собственности на земельные участки</t>
  </si>
  <si>
    <t>Итого по текущим и капитальным ремонтам:</t>
  </si>
  <si>
    <t>4</t>
  </si>
  <si>
    <t>План текущих и капитальных ремонтов на 2011 год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</si>
  <si>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</si>
  <si>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</si>
  <si>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</si>
  <si>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</si>
  <si>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</si>
  <si>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</si>
  <si>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</si>
  <si>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</si>
  <si>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</si>
  <si>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4.2</t>
  </si>
  <si>
    <t>4.2.1</t>
  </si>
  <si>
    <t>4.2.2</t>
  </si>
  <si>
    <t>4.2.3</t>
  </si>
  <si>
    <t>4.2.4</t>
  </si>
  <si>
    <t>4.2.5</t>
  </si>
  <si>
    <t>4.2.6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</si>
</sst>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9"/>
      <name val="Tahoma"/>
      <family val="2"/>
    </font>
    <font>
      <sz val="10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i/>
      <sz val="9"/>
      <name val="Tahoma"/>
      <family val="2"/>
    </font>
    <font>
      <b/>
      <i/>
      <sz val="9"/>
      <color indexed="8"/>
      <name val="Tahoma"/>
      <family val="2"/>
    </font>
    <font>
      <sz val="10"/>
      <name val="Helv"/>
      <family val="0"/>
    </font>
    <font>
      <b/>
      <sz val="14"/>
      <name val="Franklin Gothic Medium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ahoma"/>
      <family val="2"/>
    </font>
    <font>
      <b/>
      <i/>
      <sz val="9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Border="0">
      <alignment horizontal="center" vertical="center" wrapText="1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6" applyBorder="0">
      <alignment horizontal="center" vertical="center" wrapText="1"/>
      <protection/>
    </xf>
    <xf numFmtId="4" fontId="21" fillId="28" borderId="7" applyBorder="0">
      <alignment horizontal="right"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1" fillId="33" borderId="0" applyBorder="0">
      <alignment horizontal="right"/>
      <protection/>
    </xf>
    <xf numFmtId="4" fontId="21" fillId="34" borderId="12" applyBorder="0">
      <alignment horizontal="right"/>
      <protection/>
    </xf>
    <xf numFmtId="0" fontId="49" fillId="35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19" fillId="34" borderId="7" xfId="62" applyFont="1" applyFill="1" applyBorder="1" applyAlignment="1" applyProtection="1">
      <alignment horizontal="center" vertical="center" wrapText="1"/>
      <protection/>
    </xf>
    <xf numFmtId="0" fontId="19" fillId="34" borderId="7" xfId="58" applyFont="1" applyFill="1" applyBorder="1" applyAlignment="1" applyProtection="1">
      <alignment horizontal="center" vertical="center"/>
      <protection/>
    </xf>
    <xf numFmtId="0" fontId="21" fillId="0" borderId="13" xfId="51" applyFont="1" applyFill="1" applyBorder="1" applyAlignment="1" applyProtection="1">
      <alignment horizontal="center" vertical="center" wrapText="1"/>
      <protection/>
    </xf>
    <xf numFmtId="0" fontId="21" fillId="0" borderId="7" xfId="51" applyFont="1" applyFill="1" applyBorder="1" applyAlignment="1" applyProtection="1">
      <alignment horizontal="center" vertical="center" wrapText="1"/>
      <protection/>
    </xf>
    <xf numFmtId="0" fontId="21" fillId="0" borderId="14" xfId="51" applyFont="1" applyFill="1" applyBorder="1" applyAlignment="1" applyProtection="1">
      <alignment horizontal="center" vertical="center" wrapText="1"/>
      <protection/>
    </xf>
    <xf numFmtId="0" fontId="21" fillId="0" borderId="15" xfId="51" applyFont="1" applyFill="1" applyBorder="1" applyAlignment="1" applyProtection="1">
      <alignment horizontal="center" vertical="center" wrapText="1"/>
      <protection/>
    </xf>
    <xf numFmtId="0" fontId="21" fillId="0" borderId="15" xfId="51" applyFont="1" applyFill="1" applyBorder="1" applyAlignment="1" applyProtection="1">
      <alignment horizontal="center" vertical="center" wrapText="1"/>
      <protection/>
    </xf>
    <xf numFmtId="0" fontId="21" fillId="0" borderId="16" xfId="51" applyFont="1" applyFill="1" applyBorder="1" applyAlignment="1" applyProtection="1">
      <alignment horizontal="center" vertical="center" wrapText="1"/>
      <protection/>
    </xf>
    <xf numFmtId="0" fontId="22" fillId="0" borderId="7" xfId="51" applyFont="1" applyBorder="1" applyAlignment="1" applyProtection="1">
      <alignment horizontal="center" vertical="center" wrapText="1"/>
      <protection/>
    </xf>
    <xf numFmtId="49" fontId="19" fillId="0" borderId="7" xfId="62" applyNumberFormat="1" applyFont="1" applyBorder="1" applyAlignment="1" applyProtection="1">
      <alignment horizontal="center" vertical="center"/>
      <protection/>
    </xf>
    <xf numFmtId="0" fontId="19" fillId="36" borderId="14" xfId="62" applyFont="1" applyFill="1" applyBorder="1" applyAlignment="1" applyProtection="1">
      <alignment horizontal="center" vertical="center" wrapText="1"/>
      <protection/>
    </xf>
    <xf numFmtId="0" fontId="19" fillId="36" borderId="17" xfId="62" applyFont="1" applyFill="1" applyBorder="1" applyAlignment="1" applyProtection="1">
      <alignment horizontal="center" vertical="center" wrapText="1"/>
      <protection/>
    </xf>
    <xf numFmtId="0" fontId="19" fillId="36" borderId="15" xfId="62" applyFont="1" applyFill="1" applyBorder="1" applyAlignment="1" applyProtection="1">
      <alignment horizontal="center" vertical="center" wrapText="1"/>
      <protection/>
    </xf>
    <xf numFmtId="49" fontId="21" fillId="0" borderId="7" xfId="62" applyNumberFormat="1" applyFont="1" applyBorder="1" applyAlignment="1" applyProtection="1">
      <alignment horizontal="center" vertical="center"/>
      <protection/>
    </xf>
    <xf numFmtId="0" fontId="21" fillId="0" borderId="7" xfId="62" applyFont="1" applyBorder="1" applyAlignment="1" applyProtection="1">
      <alignment vertical="center" wrapText="1"/>
      <protection/>
    </xf>
    <xf numFmtId="4" fontId="23" fillId="33" borderId="7" xfId="0" applyNumberFormat="1" applyFont="1" applyFill="1" applyBorder="1" applyAlignment="1">
      <alignment horizontal="center" vertical="center" wrapText="1"/>
    </xf>
    <xf numFmtId="0" fontId="23" fillId="33" borderId="7" xfId="0" applyFont="1" applyFill="1" applyBorder="1" applyAlignment="1">
      <alignment horizontal="center" vertical="center" wrapText="1"/>
    </xf>
    <xf numFmtId="9" fontId="23" fillId="33" borderId="7" xfId="0" applyNumberFormat="1" applyFont="1" applyFill="1" applyBorder="1" applyAlignment="1">
      <alignment horizontal="center" vertical="center" wrapText="1"/>
    </xf>
    <xf numFmtId="0" fontId="21" fillId="28" borderId="7" xfId="62" applyFont="1" applyFill="1" applyBorder="1" applyAlignment="1" applyProtection="1">
      <alignment vertical="center" wrapText="1"/>
      <protection/>
    </xf>
    <xf numFmtId="4" fontId="23" fillId="28" borderId="7" xfId="0" applyNumberFormat="1" applyFont="1" applyFill="1" applyBorder="1" applyAlignment="1">
      <alignment horizontal="center" vertical="center" wrapText="1"/>
    </xf>
    <xf numFmtId="0" fontId="23" fillId="28" borderId="7" xfId="0" applyFont="1" applyFill="1" applyBorder="1" applyAlignment="1">
      <alignment horizontal="center" vertical="center" wrapText="1"/>
    </xf>
    <xf numFmtId="9" fontId="23" fillId="28" borderId="7" xfId="0" applyNumberFormat="1" applyFont="1" applyFill="1" applyBorder="1" applyAlignment="1">
      <alignment horizontal="center" vertical="center" wrapText="1"/>
    </xf>
    <xf numFmtId="49" fontId="21" fillId="0" borderId="7" xfId="62" applyNumberFormat="1" applyFont="1" applyBorder="1" applyAlignment="1" applyProtection="1">
      <alignment horizontal="left" vertical="center" wrapText="1" indent="2"/>
      <protection/>
    </xf>
    <xf numFmtId="0" fontId="21" fillId="28" borderId="7" xfId="62" applyFont="1" applyFill="1" applyBorder="1" applyAlignment="1" applyProtection="1">
      <alignment horizontal="left" vertical="center" wrapText="1" indent="2"/>
      <protection/>
    </xf>
    <xf numFmtId="4" fontId="24" fillId="28" borderId="7" xfId="0" applyNumberFormat="1" applyFont="1" applyFill="1" applyBorder="1" applyAlignment="1">
      <alignment horizontal="center" vertical="center" wrapText="1"/>
    </xf>
    <xf numFmtId="0" fontId="24" fillId="28" borderId="7" xfId="0" applyFont="1" applyFill="1" applyBorder="1" applyAlignment="1">
      <alignment horizontal="center" vertical="center" wrapText="1"/>
    </xf>
    <xf numFmtId="49" fontId="25" fillId="0" borderId="7" xfId="62" applyNumberFormat="1" applyFont="1" applyBorder="1" applyAlignment="1" applyProtection="1">
      <alignment horizontal="left" vertical="center" wrapText="1" indent="2"/>
      <protection/>
    </xf>
    <xf numFmtId="9" fontId="24" fillId="28" borderId="7" xfId="0" applyNumberFormat="1" applyFont="1" applyFill="1" applyBorder="1" applyAlignment="1">
      <alignment horizontal="center" vertical="center" wrapText="1"/>
    </xf>
    <xf numFmtId="49" fontId="21" fillId="0" borderId="13" xfId="62" applyNumberFormat="1" applyFont="1" applyBorder="1" applyAlignment="1" applyProtection="1">
      <alignment horizontal="center" vertical="center" wrapText="1"/>
      <protection/>
    </xf>
    <xf numFmtId="49" fontId="21" fillId="0" borderId="18" xfId="62" applyNumberFormat="1" applyFont="1" applyBorder="1" applyAlignment="1" applyProtection="1">
      <alignment horizontal="center" vertical="center" wrapText="1"/>
      <protection/>
    </xf>
    <xf numFmtId="49" fontId="21" fillId="0" borderId="16" xfId="62" applyNumberFormat="1" applyFont="1" applyBorder="1" applyAlignment="1" applyProtection="1">
      <alignment horizontal="center" vertical="center" wrapText="1"/>
      <protection/>
    </xf>
    <xf numFmtId="49" fontId="21" fillId="0" borderId="7" xfId="62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2"/>
    </xf>
    <xf numFmtId="0" fontId="26" fillId="0" borderId="13" xfId="63" applyFont="1" applyFill="1" applyBorder="1" applyAlignment="1">
      <alignment horizontal="center" vertical="center" wrapText="1"/>
      <protection/>
    </xf>
    <xf numFmtId="0" fontId="26" fillId="0" borderId="14" xfId="63" applyFont="1" applyFill="1" applyBorder="1" applyAlignment="1">
      <alignment horizontal="center" vertical="center" wrapText="1"/>
      <protection/>
    </xf>
    <xf numFmtId="0" fontId="26" fillId="0" borderId="15" xfId="63" applyFont="1" applyFill="1" applyBorder="1" applyAlignment="1">
      <alignment horizontal="center" vertical="center" wrapText="1"/>
      <protection/>
    </xf>
    <xf numFmtId="0" fontId="26" fillId="0" borderId="17" xfId="63" applyFont="1" applyFill="1" applyBorder="1" applyAlignment="1">
      <alignment horizontal="center" vertical="center" wrapText="1"/>
      <protection/>
    </xf>
    <xf numFmtId="49" fontId="0" fillId="0" borderId="0" xfId="0" applyNumberFormat="1" applyFont="1" applyBorder="1" applyAlignment="1">
      <alignment vertical="top"/>
    </xf>
    <xf numFmtId="0" fontId="26" fillId="0" borderId="18" xfId="63" applyFont="1" applyFill="1" applyBorder="1" applyAlignment="1">
      <alignment horizontal="center" vertical="center" wrapText="1"/>
      <protection/>
    </xf>
    <xf numFmtId="0" fontId="26" fillId="0" borderId="16" xfId="63" applyFont="1" applyFill="1" applyBorder="1" applyAlignment="1">
      <alignment horizontal="center" vertical="center" wrapText="1"/>
      <protection/>
    </xf>
    <xf numFmtId="0" fontId="26" fillId="0" borderId="7" xfId="63" applyFont="1" applyFill="1" applyBorder="1" applyAlignment="1">
      <alignment horizontal="center" vertical="center" wrapText="1"/>
      <protection/>
    </xf>
    <xf numFmtId="4" fontId="23" fillId="33" borderId="7" xfId="0" applyNumberFormat="1" applyFont="1" applyFill="1" applyBorder="1" applyAlignment="1">
      <alignment horizontal="center" wrapText="1"/>
    </xf>
    <xf numFmtId="3" fontId="23" fillId="33" borderId="7" xfId="0" applyNumberFormat="1" applyFont="1" applyFill="1" applyBorder="1" applyAlignment="1">
      <alignment horizontal="center" vertical="center" wrapText="1"/>
    </xf>
    <xf numFmtId="0" fontId="21" fillId="37" borderId="7" xfId="62" applyFont="1" applyFill="1" applyBorder="1" applyAlignment="1" applyProtection="1">
      <alignment vertical="center" wrapText="1"/>
      <protection/>
    </xf>
    <xf numFmtId="4" fontId="23" fillId="37" borderId="7" xfId="0" applyNumberFormat="1" applyFont="1" applyFill="1" applyBorder="1" applyAlignment="1">
      <alignment horizontal="center" wrapText="1"/>
    </xf>
    <xf numFmtId="4" fontId="23" fillId="37" borderId="7" xfId="0" applyNumberFormat="1" applyFont="1" applyFill="1" applyBorder="1" applyAlignment="1">
      <alignment horizontal="center" vertical="center" wrapText="1"/>
    </xf>
    <xf numFmtId="0" fontId="23" fillId="37" borderId="7" xfId="0" applyFont="1" applyFill="1" applyBorder="1" applyAlignment="1">
      <alignment horizontal="center" vertical="center" wrapText="1"/>
    </xf>
    <xf numFmtId="3" fontId="23" fillId="37" borderId="7" xfId="0" applyNumberFormat="1" applyFont="1" applyFill="1" applyBorder="1" applyAlignment="1">
      <alignment horizontal="center" vertical="center" wrapText="1"/>
    </xf>
    <xf numFmtId="0" fontId="21" fillId="0" borderId="7" xfId="62" applyFont="1" applyBorder="1" applyAlignment="1" applyProtection="1">
      <alignment horizontal="left" vertical="center" wrapText="1" indent="1"/>
      <protection/>
    </xf>
    <xf numFmtId="0" fontId="21" fillId="28" borderId="7" xfId="62" applyFont="1" applyFill="1" applyBorder="1" applyAlignment="1" applyProtection="1">
      <alignment horizontal="left" vertical="center" wrapText="1" indent="1"/>
      <protection/>
    </xf>
    <xf numFmtId="4" fontId="23" fillId="28" borderId="7" xfId="0" applyNumberFormat="1" applyFont="1" applyFill="1" applyBorder="1" applyAlignment="1">
      <alignment horizontal="center" wrapText="1"/>
    </xf>
    <xf numFmtId="3" fontId="23" fillId="28" borderId="7" xfId="0" applyNumberFormat="1" applyFont="1" applyFill="1" applyBorder="1" applyAlignment="1">
      <alignment horizontal="center" vertical="center" wrapText="1"/>
    </xf>
    <xf numFmtId="0" fontId="21" fillId="0" borderId="7" xfId="62" applyFont="1" applyBorder="1" applyAlignment="1" applyProtection="1">
      <alignment horizontal="left" vertical="center" wrapText="1" indent="2"/>
      <protection/>
    </xf>
    <xf numFmtId="0" fontId="21" fillId="37" borderId="7" xfId="62" applyFont="1" applyFill="1" applyBorder="1" applyAlignment="1" applyProtection="1">
      <alignment horizontal="left" vertical="center" wrapText="1" indent="2"/>
      <protection/>
    </xf>
    <xf numFmtId="0" fontId="19" fillId="0" borderId="13" xfId="0" applyFont="1" applyFill="1" applyBorder="1" applyAlignment="1">
      <alignment horizontal="center" vertical="center" wrapText="1"/>
    </xf>
    <xf numFmtId="0" fontId="21" fillId="38" borderId="7" xfId="62" applyFont="1" applyFill="1" applyBorder="1" applyAlignment="1" applyProtection="1">
      <alignment horizontal="left" vertical="center" wrapText="1" indent="2"/>
      <protection/>
    </xf>
    <xf numFmtId="4" fontId="27" fillId="38" borderId="7" xfId="0" applyNumberFormat="1" applyFont="1" applyFill="1" applyBorder="1" applyAlignment="1">
      <alignment horizontal="center" wrapText="1"/>
    </xf>
    <xf numFmtId="4" fontId="27" fillId="38" borderId="7" xfId="0" applyNumberFormat="1" applyFont="1" applyFill="1" applyBorder="1" applyAlignment="1">
      <alignment horizontal="center" vertical="center" wrapText="1"/>
    </xf>
    <xf numFmtId="0" fontId="27" fillId="38" borderId="7" xfId="0" applyFont="1" applyFill="1" applyBorder="1" applyAlignment="1">
      <alignment horizontal="center" vertical="center" wrapText="1"/>
    </xf>
    <xf numFmtId="3" fontId="27" fillId="38" borderId="7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9" fillId="0" borderId="18" xfId="0" applyFont="1" applyFill="1" applyBorder="1" applyAlignment="1">
      <alignment horizontal="center" vertical="center" wrapText="1"/>
    </xf>
    <xf numFmtId="0" fontId="21" fillId="28" borderId="7" xfId="65" applyFont="1" applyFill="1" applyBorder="1" applyAlignment="1">
      <alignment horizontal="left" vertical="top" wrapText="1"/>
      <protection/>
    </xf>
    <xf numFmtId="4" fontId="28" fillId="28" borderId="7" xfId="0" applyNumberFormat="1" applyFont="1" applyFill="1" applyBorder="1" applyAlignment="1">
      <alignment horizontal="center" wrapText="1"/>
    </xf>
    <xf numFmtId="4" fontId="28" fillId="28" borderId="7" xfId="0" applyNumberFormat="1" applyFont="1" applyFill="1" applyBorder="1" applyAlignment="1">
      <alignment horizontal="center" vertical="center" wrapText="1"/>
    </xf>
    <xf numFmtId="3" fontId="28" fillId="28" borderId="7" xfId="0" applyNumberFormat="1" applyFont="1" applyFill="1" applyBorder="1" applyAlignment="1">
      <alignment horizontal="center" vertical="center" wrapText="1"/>
    </xf>
    <xf numFmtId="0" fontId="28" fillId="28" borderId="7" xfId="0" applyFont="1" applyFill="1" applyBorder="1" applyAlignment="1">
      <alignment horizontal="center" vertical="center" wrapText="1"/>
    </xf>
    <xf numFmtId="0" fontId="21" fillId="28" borderId="7" xfId="64" applyFont="1" applyFill="1" applyBorder="1" applyAlignment="1">
      <alignment vertical="top" wrapText="1"/>
      <protection/>
    </xf>
    <xf numFmtId="0" fontId="21" fillId="28" borderId="7" xfId="65" applyFont="1" applyFill="1" applyBorder="1" applyAlignment="1">
      <alignment vertical="center" wrapText="1"/>
      <protection/>
    </xf>
    <xf numFmtId="0" fontId="19" fillId="0" borderId="16" xfId="0" applyFont="1" applyFill="1" applyBorder="1" applyAlignment="1">
      <alignment horizontal="center" vertical="center" wrapText="1"/>
    </xf>
    <xf numFmtId="0" fontId="21" fillId="28" borderId="7" xfId="0" applyFont="1" applyFill="1" applyBorder="1" applyAlignment="1">
      <alignment horizontal="left" vertical="center" wrapText="1"/>
    </xf>
    <xf numFmtId="4" fontId="27" fillId="28" borderId="7" xfId="0" applyNumberFormat="1" applyFont="1" applyFill="1" applyBorder="1" applyAlignment="1">
      <alignment horizontal="center" wrapText="1"/>
    </xf>
    <xf numFmtId="4" fontId="27" fillId="28" borderId="7" xfId="0" applyNumberFormat="1" applyFont="1" applyFill="1" applyBorder="1" applyAlignment="1">
      <alignment horizontal="center" vertical="center" wrapText="1"/>
    </xf>
    <xf numFmtId="0" fontId="27" fillId="28" borderId="7" xfId="0" applyFont="1" applyFill="1" applyBorder="1" applyAlignment="1">
      <alignment horizontal="center" vertical="center" wrapText="1"/>
    </xf>
    <xf numFmtId="3" fontId="27" fillId="28" borderId="7" xfId="0" applyNumberFormat="1" applyFont="1" applyFill="1" applyBorder="1" applyAlignment="1">
      <alignment horizontal="center" vertical="center" wrapText="1"/>
    </xf>
    <xf numFmtId="4" fontId="27" fillId="37" borderId="7" xfId="0" applyNumberFormat="1" applyFont="1" applyFill="1" applyBorder="1" applyAlignment="1">
      <alignment horizontal="center" wrapText="1"/>
    </xf>
    <xf numFmtId="4" fontId="27" fillId="37" borderId="7" xfId="0" applyNumberFormat="1" applyFont="1" applyFill="1" applyBorder="1" applyAlignment="1">
      <alignment horizontal="center" vertical="center" wrapText="1"/>
    </xf>
    <xf numFmtId="0" fontId="27" fillId="37" borderId="7" xfId="0" applyFont="1" applyFill="1" applyBorder="1" applyAlignment="1">
      <alignment horizontal="center" vertical="center" wrapText="1"/>
    </xf>
    <xf numFmtId="3" fontId="27" fillId="37" borderId="7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1" fillId="37" borderId="7" xfId="62" applyFont="1" applyFill="1" applyBorder="1" applyAlignment="1" applyProtection="1">
      <alignment horizontal="left" vertical="center" wrapText="1" indent="1"/>
      <protection/>
    </xf>
    <xf numFmtId="49" fontId="29" fillId="0" borderId="7" xfId="62" applyNumberFormat="1" applyFont="1" applyBorder="1" applyAlignment="1" applyProtection="1">
      <alignment horizontal="center" vertical="center"/>
      <protection/>
    </xf>
    <xf numFmtId="0" fontId="29" fillId="0" borderId="7" xfId="62" applyFont="1" applyBorder="1" applyAlignment="1" applyProtection="1">
      <alignment vertical="center" wrapText="1"/>
      <protection/>
    </xf>
    <xf numFmtId="0" fontId="50" fillId="0" borderId="7" xfId="0" applyFont="1" applyBorder="1" applyAlignment="1">
      <alignment horizontal="left" vertical="center" wrapText="1"/>
    </xf>
    <xf numFmtId="0" fontId="51" fillId="0" borderId="7" xfId="0" applyFont="1" applyBorder="1" applyAlignment="1">
      <alignment horizontal="left" vertical="center" wrapText="1"/>
    </xf>
    <xf numFmtId="4" fontId="24" fillId="28" borderId="7" xfId="0" applyNumberFormat="1" applyFont="1" applyFill="1" applyBorder="1" applyAlignment="1">
      <alignment vertical="center" wrapText="1"/>
    </xf>
    <xf numFmtId="4" fontId="24" fillId="39" borderId="7" xfId="0" applyNumberFormat="1" applyFont="1" applyFill="1" applyBorder="1" applyAlignment="1">
      <alignment horizontal="center" vertical="center" wrapText="1"/>
    </xf>
    <xf numFmtId="4" fontId="23" fillId="39" borderId="7" xfId="0" applyNumberFormat="1" applyFont="1" applyFill="1" applyBorder="1" applyAlignment="1">
      <alignment horizontal="center" vertical="center" wrapText="1"/>
    </xf>
    <xf numFmtId="0" fontId="23" fillId="39" borderId="7" xfId="0" applyFont="1" applyFill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 wrapText="1"/>
    </xf>
    <xf numFmtId="4" fontId="24" fillId="0" borderId="19" xfId="0" applyNumberFormat="1" applyFont="1" applyFill="1" applyBorder="1" applyAlignment="1">
      <alignment horizontal="center" wrapText="1"/>
    </xf>
    <xf numFmtId="0" fontId="19" fillId="34" borderId="14" xfId="62" applyFont="1" applyFill="1" applyBorder="1" applyAlignment="1" applyProtection="1">
      <alignment horizontal="center" vertical="center" wrapText="1"/>
      <protection/>
    </xf>
    <xf numFmtId="0" fontId="19" fillId="34" borderId="17" xfId="62" applyFont="1" applyFill="1" applyBorder="1" applyAlignment="1" applyProtection="1">
      <alignment horizontal="center" vertical="center" wrapText="1"/>
      <protection/>
    </xf>
    <xf numFmtId="0" fontId="19" fillId="34" borderId="15" xfId="62" applyFont="1" applyFill="1" applyBorder="1" applyAlignment="1" applyProtection="1">
      <alignment horizontal="center" vertical="center" wrapText="1"/>
      <protection/>
    </xf>
    <xf numFmtId="0" fontId="19" fillId="34" borderId="14" xfId="58" applyFont="1" applyFill="1" applyBorder="1" applyAlignment="1" applyProtection="1">
      <alignment horizontal="center" vertical="center"/>
      <protection/>
    </xf>
    <xf numFmtId="0" fontId="19" fillId="34" borderId="17" xfId="58" applyFont="1" applyFill="1" applyBorder="1" applyAlignment="1" applyProtection="1">
      <alignment horizontal="center" vertical="center"/>
      <protection/>
    </xf>
    <xf numFmtId="0" fontId="19" fillId="34" borderId="15" xfId="58" applyFont="1" applyFill="1" applyBorder="1" applyAlignment="1" applyProtection="1">
      <alignment horizontal="center" vertical="center"/>
      <protection/>
    </xf>
  </cellXfs>
  <cellStyles count="63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" xfId="46"/>
    <cellStyle name="Заголовок 1" xfId="47"/>
    <cellStyle name="Заголовок 2" xfId="48"/>
    <cellStyle name="Заголовок 3" xfId="49"/>
    <cellStyle name="Заголовок 4" xfId="50"/>
    <cellStyle name="ЗаголовокСтолбца" xfId="51"/>
    <cellStyle name="Значение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_НВВ - сети долгосрочный (15.07) - передано на оформление" xfId="58"/>
    <cellStyle name="Обычный 3" xfId="59"/>
    <cellStyle name="Обычный 4" xfId="60"/>
    <cellStyle name="Обычный 5" xfId="61"/>
    <cellStyle name="Обычный_PREDEL.2008.UNKNOWN" xfId="62"/>
    <cellStyle name="Обычный_Инвестиции Сети Сбыты ЭСО" xfId="63"/>
    <cellStyle name="Обычный_План" xfId="64"/>
    <cellStyle name="Обычный_ПЛАНЫ ТАРИФЫ 2011г., инвест.2011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ормула" xfId="74"/>
    <cellStyle name="ФормулаВБ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1\Group\&#1055;&#1058;&#1054;_&#1043;&#1069;&#1057;\!!!%20&#1057;&#1077;&#1088;&#1086;&#1074;&#1072;%20&#1057;.&#1043;.%20&#1055;&#1055;,%20&#1048;&#1055;,%20&#1072;&#1074;&#1072;&#1088;&#1080;&#1080;\&#1048;&#1085;&#1074;&#1077;&#1089;&#1090;%20&#1087;&#1088;&#1086;&#1075;&#1088;&#1072;&#1084;&#1084;&#1072;\&#1048;&#1085;&#1074;&#1077;&#1089;&#1090;.&#1087;&#1088;&#1086;&#1075;&#1088;&#1072;&#1084;&#1084;&#1072;%202012%20&#1075;&#1086;&#1076;%20&#1057;&#1072;&#1084;&#1072;&#1088;&#1072;\&#1048;&#1055;%20&#1076;&#1083;&#1103;%20&#1057;&#1072;&#1084;&#1072;&#1088;&#1099;%202012&#1075;.%20&#1050;&#1074;&#1072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вест. на 2012 прил.1.1. "/>
      <sheetName val="Инвест. на 2013 прил.1.1. "/>
      <sheetName val="Инвест. на 2014 прил.1.1. "/>
      <sheetName val="Инвест. на 2012-14  прил.1.1.  "/>
      <sheetName val="прил 1.2. 2012"/>
      <sheetName val="прил 1.2. 2013"/>
      <sheetName val="прил 1.2. 2014"/>
      <sheetName val="прил 1.3 2012"/>
      <sheetName val="прил 1.3 2013"/>
      <sheetName val="прил 1.3 2014"/>
      <sheetName val="прил 1.3 2012 - 2014"/>
      <sheetName val="прил.2.2 2012"/>
      <sheetName val="прил.2.2 2013"/>
      <sheetName val="прил.2.2 2014"/>
      <sheetName val="4.1."/>
      <sheetName val="4.2."/>
      <sheetName val="Прил.4.1 Квант 2012-2014г."/>
      <sheetName val="Прил.4.2 Квант 2012-2014г.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P120"/>
  <sheetViews>
    <sheetView tabSelected="1" zoomScalePageLayoutView="0" workbookViewId="0" topLeftCell="A1">
      <selection activeCell="C31" sqref="C31:C34"/>
    </sheetView>
  </sheetViews>
  <sheetFormatPr defaultColWidth="9.140625" defaultRowHeight="15"/>
  <cols>
    <col min="2" max="2" width="7.421875" style="0" customWidth="1"/>
    <col min="3" max="3" width="34.8515625" style="0" customWidth="1"/>
    <col min="4" max="4" width="33.421875" style="0" customWidth="1"/>
    <col min="5" max="5" width="13.421875" style="0" customWidth="1"/>
    <col min="6" max="6" width="13.8515625" style="0" customWidth="1"/>
    <col min="7" max="7" width="17.00390625" style="0" customWidth="1"/>
    <col min="8" max="8" width="13.421875" style="0" customWidth="1"/>
    <col min="9" max="10" width="13.57421875" style="0" customWidth="1"/>
    <col min="11" max="11" width="14.421875" style="0" customWidth="1"/>
    <col min="12" max="12" width="12.421875" style="0" customWidth="1"/>
    <col min="13" max="13" width="12.28125" style="0" customWidth="1"/>
    <col min="14" max="14" width="14.421875" style="0" customWidth="1"/>
    <col min="15" max="15" width="11.57421875" style="0" customWidth="1"/>
    <col min="16" max="16" width="12.57421875" style="0" customWidth="1"/>
  </cols>
  <sheetData>
    <row r="2" spans="2:11" ht="15" customHeight="1">
      <c r="B2" s="92" t="s">
        <v>0</v>
      </c>
      <c r="C2" s="93"/>
      <c r="D2" s="93"/>
      <c r="E2" s="93"/>
      <c r="F2" s="93"/>
      <c r="G2" s="93"/>
      <c r="H2" s="93"/>
      <c r="I2" s="93"/>
      <c r="J2" s="93"/>
      <c r="K2" s="94"/>
    </row>
    <row r="3" spans="2:11" ht="15">
      <c r="B3" s="95" t="s">
        <v>1</v>
      </c>
      <c r="C3" s="96"/>
      <c r="D3" s="96"/>
      <c r="E3" s="96"/>
      <c r="F3" s="96"/>
      <c r="G3" s="96"/>
      <c r="H3" s="96"/>
      <c r="I3" s="96"/>
      <c r="J3" s="96"/>
      <c r="K3" s="97"/>
    </row>
    <row r="5" spans="2:14" ht="40.5" customHeight="1">
      <c r="B5" s="3"/>
      <c r="C5" s="3" t="s">
        <v>2</v>
      </c>
      <c r="D5" s="3" t="s">
        <v>2</v>
      </c>
      <c r="E5" s="4" t="s">
        <v>3</v>
      </c>
      <c r="F5" s="4" t="s">
        <v>4</v>
      </c>
      <c r="G5" s="4" t="s">
        <v>5</v>
      </c>
      <c r="H5" s="5" t="s">
        <v>6</v>
      </c>
      <c r="I5" s="6"/>
      <c r="J5" s="5" t="s">
        <v>7</v>
      </c>
      <c r="K5" s="6"/>
      <c r="L5" s="7" t="s">
        <v>8</v>
      </c>
      <c r="M5" s="7" t="s">
        <v>9</v>
      </c>
      <c r="N5" s="7" t="s">
        <v>10</v>
      </c>
    </row>
    <row r="6" spans="2:14" ht="15">
      <c r="B6" s="8"/>
      <c r="C6" s="8"/>
      <c r="D6" s="8"/>
      <c r="E6" s="4" t="s">
        <v>11</v>
      </c>
      <c r="F6" s="4" t="s">
        <v>11</v>
      </c>
      <c r="G6" s="4" t="s">
        <v>11</v>
      </c>
      <c r="H6" s="4" t="s">
        <v>12</v>
      </c>
      <c r="I6" s="4" t="s">
        <v>13</v>
      </c>
      <c r="J6" s="4" t="s">
        <v>12</v>
      </c>
      <c r="K6" s="4" t="s">
        <v>13</v>
      </c>
      <c r="L6" s="4"/>
      <c r="M6" s="4" t="s">
        <v>14</v>
      </c>
      <c r="N6" s="4" t="s">
        <v>14</v>
      </c>
    </row>
    <row r="7" spans="2:14" ht="15">
      <c r="B7" s="9">
        <v>1</v>
      </c>
      <c r="C7" s="9">
        <v>2</v>
      </c>
      <c r="D7" s="9"/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</row>
    <row r="8" spans="2:14" ht="21" customHeight="1">
      <c r="B8" s="10">
        <v>1</v>
      </c>
      <c r="C8" s="11" t="s">
        <v>15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2:14" ht="23.25" customHeight="1">
      <c r="B9" s="14" t="s">
        <v>16</v>
      </c>
      <c r="C9" s="15" t="s">
        <v>17</v>
      </c>
      <c r="D9" s="15"/>
      <c r="E9" s="16">
        <f>E11+E37</f>
        <v>112223.03</v>
      </c>
      <c r="F9" s="16">
        <f>F11+F37</f>
        <v>112223.03</v>
      </c>
      <c r="G9" s="16">
        <f>G11+G37</f>
        <v>110758.03</v>
      </c>
      <c r="H9" s="16">
        <f>H15+H16+H24+H28+H33</f>
        <v>6.85</v>
      </c>
      <c r="I9" s="17">
        <f>I13+I14+I22+I23+I26+I27+I31+I32</f>
        <v>26.460000000000004</v>
      </c>
      <c r="J9" s="16">
        <f>J15+J16+J24+J28+J33</f>
        <v>6.85</v>
      </c>
      <c r="K9" s="17">
        <f>K13+K14+K22+K23+K26+K27+K31+K32</f>
        <v>26.460000000000004</v>
      </c>
      <c r="L9" s="18">
        <v>0.03</v>
      </c>
      <c r="M9" s="17">
        <f>M13+M14+M18+M28</f>
        <v>1.768</v>
      </c>
      <c r="N9" s="17">
        <f>N13+N14+N18+N28</f>
        <v>1.768</v>
      </c>
    </row>
    <row r="10" spans="2:14" ht="15">
      <c r="B10" s="14"/>
      <c r="C10" s="15" t="s">
        <v>18</v>
      </c>
      <c r="D10" s="19"/>
      <c r="E10" s="20"/>
      <c r="F10" s="20"/>
      <c r="G10" s="20"/>
      <c r="H10" s="20"/>
      <c r="I10" s="21"/>
      <c r="J10" s="20"/>
      <c r="K10" s="21"/>
      <c r="L10" s="21"/>
      <c r="M10" s="21"/>
      <c r="N10" s="21"/>
    </row>
    <row r="11" spans="2:14" ht="15">
      <c r="B11" s="14" t="s">
        <v>19</v>
      </c>
      <c r="C11" s="15" t="s">
        <v>20</v>
      </c>
      <c r="D11" s="19"/>
      <c r="E11" s="20">
        <f>E12+E19+E35+E36</f>
        <v>112223.03</v>
      </c>
      <c r="F11" s="20">
        <f>F12+F19+F35+F36</f>
        <v>112223.03</v>
      </c>
      <c r="G11" s="20">
        <f>G12+G19+G35+G36</f>
        <v>110758.03</v>
      </c>
      <c r="H11" s="20"/>
      <c r="I11" s="21"/>
      <c r="J11" s="20"/>
      <c r="K11" s="21"/>
      <c r="L11" s="22"/>
      <c r="M11" s="21"/>
      <c r="N11" s="21"/>
    </row>
    <row r="12" spans="2:14" ht="33.75">
      <c r="B12" s="14"/>
      <c r="C12" s="23" t="s">
        <v>21</v>
      </c>
      <c r="D12" s="24"/>
      <c r="E12" s="20">
        <f>SUM(E13:E18)</f>
        <v>40629.200000000004</v>
      </c>
      <c r="F12" s="20">
        <f>SUM(F13:F18)</f>
        <v>40629.200000000004</v>
      </c>
      <c r="G12" s="20">
        <f>SUM(G13:G18)</f>
        <v>40299.200000000004</v>
      </c>
      <c r="H12" s="20"/>
      <c r="I12" s="21"/>
      <c r="J12" s="20"/>
      <c r="K12" s="21"/>
      <c r="L12" s="22"/>
      <c r="M12" s="21"/>
      <c r="N12" s="21"/>
    </row>
    <row r="13" spans="2:14" ht="24" customHeight="1">
      <c r="B13" s="14"/>
      <c r="C13" s="23"/>
      <c r="D13" s="24" t="s">
        <v>22</v>
      </c>
      <c r="E13" s="25">
        <v>20742</v>
      </c>
      <c r="F13" s="25">
        <v>20742</v>
      </c>
      <c r="G13" s="25">
        <v>20466</v>
      </c>
      <c r="H13" s="20"/>
      <c r="I13" s="26">
        <v>9.24</v>
      </c>
      <c r="J13" s="25"/>
      <c r="K13" s="26">
        <v>9.24</v>
      </c>
      <c r="L13" s="21"/>
      <c r="M13" s="26">
        <v>0.673</v>
      </c>
      <c r="N13" s="26">
        <v>0.673</v>
      </c>
    </row>
    <row r="14" spans="2:14" ht="25.5" customHeight="1">
      <c r="B14" s="14"/>
      <c r="C14" s="23"/>
      <c r="D14" s="24" t="s">
        <v>23</v>
      </c>
      <c r="E14" s="25">
        <v>4723</v>
      </c>
      <c r="F14" s="25">
        <v>4723</v>
      </c>
      <c r="G14" s="25">
        <v>4723</v>
      </c>
      <c r="H14" s="25"/>
      <c r="I14" s="26">
        <v>5.06</v>
      </c>
      <c r="J14" s="25"/>
      <c r="K14" s="26">
        <v>5.06</v>
      </c>
      <c r="L14" s="26"/>
      <c r="M14" s="26">
        <v>0.349</v>
      </c>
      <c r="N14" s="26">
        <v>0.349</v>
      </c>
    </row>
    <row r="15" spans="2:14" ht="15">
      <c r="B15" s="14"/>
      <c r="C15" s="23"/>
      <c r="D15" s="24" t="s">
        <v>24</v>
      </c>
      <c r="E15" s="25">
        <v>5299</v>
      </c>
      <c r="F15" s="25">
        <v>5299</v>
      </c>
      <c r="G15" s="25">
        <v>5299</v>
      </c>
      <c r="H15" s="25">
        <v>0.8</v>
      </c>
      <c r="I15" s="26"/>
      <c r="J15" s="25">
        <v>0.8</v>
      </c>
      <c r="K15" s="26"/>
      <c r="L15" s="26"/>
      <c r="M15" s="26"/>
      <c r="N15" s="26"/>
    </row>
    <row r="16" spans="2:14" ht="28.5" customHeight="1">
      <c r="B16" s="14"/>
      <c r="C16" s="23"/>
      <c r="D16" s="24" t="s">
        <v>25</v>
      </c>
      <c r="E16" s="25">
        <v>7374.1</v>
      </c>
      <c r="F16" s="25">
        <v>7374.1</v>
      </c>
      <c r="G16" s="25">
        <v>7374.1</v>
      </c>
      <c r="H16" s="25">
        <v>2.5</v>
      </c>
      <c r="I16" s="26"/>
      <c r="J16" s="25">
        <v>2.5</v>
      </c>
      <c r="K16" s="26"/>
      <c r="L16" s="26"/>
      <c r="M16" s="26"/>
      <c r="N16" s="26"/>
    </row>
    <row r="17" spans="2:14" ht="26.25" customHeight="1">
      <c r="B17" s="14"/>
      <c r="C17" s="23"/>
      <c r="D17" s="24" t="s">
        <v>26</v>
      </c>
      <c r="E17" s="25">
        <v>1379.3</v>
      </c>
      <c r="F17" s="25">
        <v>1379.3</v>
      </c>
      <c r="G17" s="25">
        <v>1325.3</v>
      </c>
      <c r="H17" s="25"/>
      <c r="I17" s="26"/>
      <c r="J17" s="25"/>
      <c r="K17" s="26"/>
      <c r="L17" s="26"/>
      <c r="M17" s="26"/>
      <c r="N17" s="26"/>
    </row>
    <row r="18" spans="2:14" ht="24.75" customHeight="1">
      <c r="B18" s="14"/>
      <c r="C18" s="23"/>
      <c r="D18" s="24" t="s">
        <v>27</v>
      </c>
      <c r="E18" s="25">
        <v>1111.8</v>
      </c>
      <c r="F18" s="25">
        <v>1111.8</v>
      </c>
      <c r="G18" s="25">
        <v>1111.8</v>
      </c>
      <c r="H18" s="25"/>
      <c r="I18" s="26"/>
      <c r="J18" s="25"/>
      <c r="K18" s="26"/>
      <c r="L18" s="26"/>
      <c r="M18" s="26">
        <v>0.494</v>
      </c>
      <c r="N18" s="26">
        <v>0.494</v>
      </c>
    </row>
    <row r="19" spans="2:14" ht="36" customHeight="1">
      <c r="B19" s="14"/>
      <c r="C19" s="23" t="s">
        <v>28</v>
      </c>
      <c r="D19" s="24"/>
      <c r="E19" s="20">
        <f>E21+E25+E30</f>
        <v>40304</v>
      </c>
      <c r="F19" s="20">
        <f>F21+F25+F30</f>
        <v>40304</v>
      </c>
      <c r="G19" s="20">
        <f>G21+G25+G30</f>
        <v>39169</v>
      </c>
      <c r="H19" s="25"/>
      <c r="I19" s="26"/>
      <c r="J19" s="25"/>
      <c r="K19" s="26"/>
      <c r="L19" s="22"/>
      <c r="M19" s="26"/>
      <c r="N19" s="26"/>
    </row>
    <row r="20" spans="2:14" ht="15">
      <c r="B20" s="14"/>
      <c r="C20" s="15" t="s">
        <v>18</v>
      </c>
      <c r="D20" s="24"/>
      <c r="E20" s="25"/>
      <c r="F20" s="25"/>
      <c r="G20" s="25"/>
      <c r="H20" s="25"/>
      <c r="I20" s="26"/>
      <c r="J20" s="25"/>
      <c r="K20" s="26"/>
      <c r="L20" s="26"/>
      <c r="M20" s="26"/>
      <c r="N20" s="26"/>
    </row>
    <row r="21" spans="2:14" ht="46.5" customHeight="1">
      <c r="B21" s="14"/>
      <c r="C21" s="27" t="s">
        <v>29</v>
      </c>
      <c r="D21" s="24"/>
      <c r="E21" s="25">
        <f>SUM(E22:E24)</f>
        <v>3938</v>
      </c>
      <c r="F21" s="25">
        <f>SUM(F22:F24)</f>
        <v>3938</v>
      </c>
      <c r="G21" s="25">
        <f>SUM(G22:G24)</f>
        <v>3625</v>
      </c>
      <c r="H21" s="25"/>
      <c r="I21" s="26"/>
      <c r="J21" s="25"/>
      <c r="K21" s="26"/>
      <c r="L21" s="28"/>
      <c r="M21" s="26"/>
      <c r="N21" s="26"/>
    </row>
    <row r="22" spans="2:14" ht="24.75" customHeight="1">
      <c r="B22" s="14"/>
      <c r="C22" s="29"/>
      <c r="D22" s="24" t="s">
        <v>30</v>
      </c>
      <c r="E22" s="25">
        <v>396</v>
      </c>
      <c r="F22" s="25">
        <v>396</v>
      </c>
      <c r="G22" s="25">
        <v>396</v>
      </c>
      <c r="H22" s="25"/>
      <c r="I22" s="26">
        <v>0.27</v>
      </c>
      <c r="J22" s="25"/>
      <c r="K22" s="26">
        <v>0.27</v>
      </c>
      <c r="L22" s="26"/>
      <c r="M22" s="26"/>
      <c r="N22" s="26"/>
    </row>
    <row r="23" spans="2:14" ht="25.5" customHeight="1">
      <c r="B23" s="14"/>
      <c r="C23" s="30"/>
      <c r="D23" s="24" t="s">
        <v>23</v>
      </c>
      <c r="E23" s="25">
        <v>3383</v>
      </c>
      <c r="F23" s="25">
        <v>3383</v>
      </c>
      <c r="G23" s="25">
        <v>3070</v>
      </c>
      <c r="H23" s="25"/>
      <c r="I23" s="26">
        <v>3.62</v>
      </c>
      <c r="J23" s="25"/>
      <c r="K23" s="26">
        <v>3.62</v>
      </c>
      <c r="L23" s="26"/>
      <c r="M23" s="26"/>
      <c r="N23" s="26"/>
    </row>
    <row r="24" spans="2:14" ht="18" customHeight="1">
      <c r="B24" s="14"/>
      <c r="C24" s="31"/>
      <c r="D24" s="24" t="s">
        <v>31</v>
      </c>
      <c r="E24" s="25">
        <v>159</v>
      </c>
      <c r="F24" s="25">
        <v>159</v>
      </c>
      <c r="G24" s="25">
        <v>159</v>
      </c>
      <c r="H24" s="25">
        <v>0.25</v>
      </c>
      <c r="I24" s="26"/>
      <c r="J24" s="25">
        <v>0.25</v>
      </c>
      <c r="K24" s="26"/>
      <c r="L24" s="26"/>
      <c r="M24" s="26"/>
      <c r="N24" s="26"/>
    </row>
    <row r="25" spans="2:14" ht="47.25" customHeight="1">
      <c r="B25" s="14"/>
      <c r="C25" s="27" t="s">
        <v>32</v>
      </c>
      <c r="D25" s="24"/>
      <c r="E25" s="25">
        <f>SUM(E26:E29)</f>
        <v>5416</v>
      </c>
      <c r="F25" s="25">
        <f>SUM(F26:F29)</f>
        <v>5416</v>
      </c>
      <c r="G25" s="25">
        <f>SUM(G26:G29)</f>
        <v>5416</v>
      </c>
      <c r="H25" s="25"/>
      <c r="I25" s="26"/>
      <c r="J25" s="25"/>
      <c r="K25" s="26"/>
      <c r="L25" s="28"/>
      <c r="M25" s="26"/>
      <c r="N25" s="26"/>
    </row>
    <row r="26" spans="2:14" ht="24" customHeight="1">
      <c r="B26" s="14"/>
      <c r="C26" s="29"/>
      <c r="D26" s="24" t="s">
        <v>33</v>
      </c>
      <c r="E26" s="25">
        <v>2360</v>
      </c>
      <c r="F26" s="25">
        <v>2360</v>
      </c>
      <c r="G26" s="25">
        <v>2360</v>
      </c>
      <c r="H26" s="25"/>
      <c r="I26" s="26">
        <v>1.07</v>
      </c>
      <c r="J26" s="25"/>
      <c r="K26" s="26">
        <v>1.07</v>
      </c>
      <c r="L26" s="26"/>
      <c r="M26" s="26"/>
      <c r="N26" s="26"/>
    </row>
    <row r="27" spans="2:14" ht="24.75" customHeight="1">
      <c r="B27" s="14"/>
      <c r="C27" s="30"/>
      <c r="D27" s="24" t="s">
        <v>34</v>
      </c>
      <c r="E27" s="25">
        <f>2116+16</f>
        <v>2132</v>
      </c>
      <c r="F27" s="25">
        <f>2116+16</f>
        <v>2132</v>
      </c>
      <c r="G27" s="25">
        <v>2132</v>
      </c>
      <c r="H27" s="25"/>
      <c r="I27" s="26">
        <v>2.28</v>
      </c>
      <c r="J27" s="25"/>
      <c r="K27" s="26">
        <v>2.28</v>
      </c>
      <c r="L27" s="26"/>
      <c r="M27" s="26"/>
      <c r="N27" s="26"/>
    </row>
    <row r="28" spans="2:14" ht="24.75" customHeight="1">
      <c r="B28" s="14"/>
      <c r="C28" s="30"/>
      <c r="D28" s="24" t="s">
        <v>35</v>
      </c>
      <c r="E28" s="25">
        <f>395+159</f>
        <v>554</v>
      </c>
      <c r="F28" s="25">
        <f>395+159</f>
        <v>554</v>
      </c>
      <c r="G28" s="25">
        <f>395+159</f>
        <v>554</v>
      </c>
      <c r="H28" s="25">
        <v>0.5</v>
      </c>
      <c r="I28" s="26"/>
      <c r="J28" s="25">
        <v>0.5</v>
      </c>
      <c r="K28" s="26"/>
      <c r="L28" s="26"/>
      <c r="M28" s="26">
        <v>0.252</v>
      </c>
      <c r="N28" s="26">
        <v>0.252</v>
      </c>
    </row>
    <row r="29" spans="2:14" ht="18" customHeight="1">
      <c r="B29" s="14"/>
      <c r="C29" s="31"/>
      <c r="D29" s="24" t="s">
        <v>36</v>
      </c>
      <c r="E29" s="25">
        <v>370</v>
      </c>
      <c r="F29" s="25">
        <v>370</v>
      </c>
      <c r="G29" s="25">
        <v>370</v>
      </c>
      <c r="H29" s="25"/>
      <c r="I29" s="26"/>
      <c r="J29" s="25"/>
      <c r="K29" s="26"/>
      <c r="L29" s="26"/>
      <c r="M29" s="26"/>
      <c r="N29" s="26"/>
    </row>
    <row r="30" spans="2:14" ht="45">
      <c r="B30" s="14"/>
      <c r="C30" s="27" t="s">
        <v>37</v>
      </c>
      <c r="D30" s="24"/>
      <c r="E30" s="25">
        <f>SUM(E31:E34)</f>
        <v>30950</v>
      </c>
      <c r="F30" s="25">
        <f>SUM(F31:F34)</f>
        <v>30950</v>
      </c>
      <c r="G30" s="25">
        <f>SUM(G31:G34)</f>
        <v>30128</v>
      </c>
      <c r="H30" s="25"/>
      <c r="I30" s="26"/>
      <c r="J30" s="25"/>
      <c r="K30" s="26"/>
      <c r="L30" s="28"/>
      <c r="M30" s="26"/>
      <c r="N30" s="26"/>
    </row>
    <row r="31" spans="2:14" ht="24" customHeight="1">
      <c r="B31" s="14"/>
      <c r="C31" s="29"/>
      <c r="D31" s="24" t="s">
        <v>33</v>
      </c>
      <c r="E31" s="25">
        <v>9562</v>
      </c>
      <c r="F31" s="25">
        <v>9562</v>
      </c>
      <c r="G31" s="25">
        <v>8963</v>
      </c>
      <c r="H31" s="25"/>
      <c r="I31" s="26">
        <v>4.05</v>
      </c>
      <c r="J31" s="25"/>
      <c r="K31" s="26">
        <v>4.05</v>
      </c>
      <c r="L31" s="26"/>
      <c r="M31" s="26"/>
      <c r="N31" s="26"/>
    </row>
    <row r="32" spans="2:14" ht="24" customHeight="1">
      <c r="B32" s="14"/>
      <c r="C32" s="30"/>
      <c r="D32" s="24" t="s">
        <v>38</v>
      </c>
      <c r="E32" s="25">
        <v>1308</v>
      </c>
      <c r="F32" s="25">
        <v>1308</v>
      </c>
      <c r="G32" s="25">
        <v>1085</v>
      </c>
      <c r="H32" s="25"/>
      <c r="I32" s="26">
        <v>0.87</v>
      </c>
      <c r="J32" s="25"/>
      <c r="K32" s="26">
        <v>0.87</v>
      </c>
      <c r="L32" s="26"/>
      <c r="M32" s="26"/>
      <c r="N32" s="26"/>
    </row>
    <row r="33" spans="2:14" ht="20.25" customHeight="1">
      <c r="B33" s="14"/>
      <c r="C33" s="30"/>
      <c r="D33" s="24" t="s">
        <v>39</v>
      </c>
      <c r="E33" s="25">
        <v>13882</v>
      </c>
      <c r="F33" s="25">
        <v>13882</v>
      </c>
      <c r="G33" s="25">
        <v>13882</v>
      </c>
      <c r="H33" s="25">
        <v>2.8</v>
      </c>
      <c r="I33" s="26"/>
      <c r="J33" s="25">
        <v>2.8</v>
      </c>
      <c r="K33" s="26"/>
      <c r="L33" s="26"/>
      <c r="M33" s="26"/>
      <c r="N33" s="26"/>
    </row>
    <row r="34" spans="2:14" ht="24" customHeight="1">
      <c r="B34" s="14"/>
      <c r="C34" s="31"/>
      <c r="D34" s="24" t="s">
        <v>40</v>
      </c>
      <c r="E34" s="25">
        <v>6198</v>
      </c>
      <c r="F34" s="25">
        <v>6198</v>
      </c>
      <c r="G34" s="25">
        <v>6198</v>
      </c>
      <c r="H34" s="25"/>
      <c r="I34" s="26"/>
      <c r="J34" s="25"/>
      <c r="K34" s="26"/>
      <c r="L34" s="26"/>
      <c r="M34" s="26"/>
      <c r="N34" s="26"/>
    </row>
    <row r="35" spans="2:14" ht="15">
      <c r="B35" s="14"/>
      <c r="C35" s="32" t="s">
        <v>41</v>
      </c>
      <c r="D35" s="24" t="s">
        <v>42</v>
      </c>
      <c r="E35" s="25">
        <v>14008.65</v>
      </c>
      <c r="F35" s="25">
        <v>14008.65</v>
      </c>
      <c r="G35" s="25">
        <v>14008.65</v>
      </c>
      <c r="H35" s="25"/>
      <c r="I35" s="26"/>
      <c r="J35" s="25"/>
      <c r="K35" s="26"/>
      <c r="L35" s="26"/>
      <c r="M35" s="26"/>
      <c r="N35" s="26"/>
    </row>
    <row r="36" spans="2:14" ht="22.5">
      <c r="B36" s="14"/>
      <c r="C36" s="32"/>
      <c r="D36" s="24" t="s">
        <v>43</v>
      </c>
      <c r="E36" s="25">
        <v>17281.18</v>
      </c>
      <c r="F36" s="25">
        <v>17281.18</v>
      </c>
      <c r="G36" s="25">
        <v>17281.18</v>
      </c>
      <c r="H36" s="25"/>
      <c r="I36" s="26"/>
      <c r="J36" s="25"/>
      <c r="K36" s="26"/>
      <c r="L36" s="26"/>
      <c r="M36" s="26"/>
      <c r="N36" s="26"/>
    </row>
    <row r="37" spans="2:14" ht="15">
      <c r="B37" s="14" t="s">
        <v>44</v>
      </c>
      <c r="C37" s="15" t="s">
        <v>45</v>
      </c>
      <c r="D37" s="19"/>
      <c r="E37" s="20"/>
      <c r="F37" s="20"/>
      <c r="G37" s="20"/>
      <c r="H37" s="20"/>
      <c r="I37" s="21"/>
      <c r="J37" s="25"/>
      <c r="K37" s="26"/>
      <c r="L37" s="26"/>
      <c r="M37" s="26"/>
      <c r="N37" s="26"/>
    </row>
    <row r="38" spans="2:14" ht="15">
      <c r="B38" s="14"/>
      <c r="C38" s="15" t="s">
        <v>46</v>
      </c>
      <c r="D38" s="19"/>
      <c r="E38" s="20"/>
      <c r="F38" s="20"/>
      <c r="G38" s="20"/>
      <c r="H38" s="20"/>
      <c r="I38" s="21"/>
      <c r="J38" s="25"/>
      <c r="K38" s="26"/>
      <c r="L38" s="26"/>
      <c r="M38" s="26"/>
      <c r="N38" s="26"/>
    </row>
    <row r="39" ht="15">
      <c r="M39" s="33"/>
    </row>
    <row r="40" ht="32.25" customHeight="1">
      <c r="M40" s="33"/>
    </row>
    <row r="41" spans="2:16" s="38" customFormat="1" ht="23.25" customHeight="1">
      <c r="B41" s="34" t="s">
        <v>47</v>
      </c>
      <c r="C41" s="34" t="s">
        <v>2</v>
      </c>
      <c r="D41" s="34" t="s">
        <v>2</v>
      </c>
      <c r="E41" s="35" t="s">
        <v>48</v>
      </c>
      <c r="F41" s="36"/>
      <c r="G41" s="35" t="s">
        <v>49</v>
      </c>
      <c r="H41" s="37"/>
      <c r="I41" s="36"/>
      <c r="J41" s="34" t="s">
        <v>50</v>
      </c>
      <c r="K41" s="35" t="s">
        <v>51</v>
      </c>
      <c r="L41" s="37"/>
      <c r="M41" s="37"/>
      <c r="N41" s="37"/>
      <c r="O41" s="36"/>
      <c r="P41" s="34" t="s">
        <v>52</v>
      </c>
    </row>
    <row r="42" spans="2:16" s="38" customFormat="1" ht="30.75" customHeight="1">
      <c r="B42" s="39"/>
      <c r="C42" s="39"/>
      <c r="D42" s="39"/>
      <c r="E42" s="34" t="s">
        <v>53</v>
      </c>
      <c r="F42" s="34" t="s">
        <v>54</v>
      </c>
      <c r="G42" s="34" t="s">
        <v>55</v>
      </c>
      <c r="H42" s="34" t="s">
        <v>56</v>
      </c>
      <c r="I42" s="34" t="s">
        <v>57</v>
      </c>
      <c r="J42" s="39"/>
      <c r="K42" s="34" t="s">
        <v>58</v>
      </c>
      <c r="L42" s="35" t="s">
        <v>59</v>
      </c>
      <c r="M42" s="36"/>
      <c r="N42" s="34" t="s">
        <v>60</v>
      </c>
      <c r="O42" s="34" t="s">
        <v>61</v>
      </c>
      <c r="P42" s="39"/>
    </row>
    <row r="43" spans="2:16" s="38" customFormat="1" ht="42" customHeight="1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1" t="s">
        <v>62</v>
      </c>
      <c r="M43" s="41" t="s">
        <v>63</v>
      </c>
      <c r="N43" s="40"/>
      <c r="O43" s="40"/>
      <c r="P43" s="40"/>
    </row>
    <row r="44" spans="2:16" ht="15">
      <c r="B44" s="9">
        <v>1</v>
      </c>
      <c r="C44" s="9">
        <v>2</v>
      </c>
      <c r="D44" s="9"/>
      <c r="E44" s="9">
        <v>3</v>
      </c>
      <c r="F44" s="9">
        <v>4</v>
      </c>
      <c r="G44" s="9">
        <v>5</v>
      </c>
      <c r="H44" s="9">
        <v>6</v>
      </c>
      <c r="I44" s="9">
        <v>7</v>
      </c>
      <c r="J44" s="9">
        <v>8</v>
      </c>
      <c r="K44" s="9">
        <v>9</v>
      </c>
      <c r="L44" s="9">
        <v>10</v>
      </c>
      <c r="M44" s="9">
        <v>11</v>
      </c>
      <c r="N44" s="9">
        <v>12</v>
      </c>
      <c r="O44" s="9">
        <v>13</v>
      </c>
      <c r="P44" s="9">
        <v>14</v>
      </c>
    </row>
    <row r="45" spans="2:16" ht="22.5" customHeight="1">
      <c r="B45" s="10" t="s">
        <v>64</v>
      </c>
      <c r="C45" s="11" t="s">
        <v>65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2:16" ht="15">
      <c r="B46" s="14" t="s">
        <v>66</v>
      </c>
      <c r="C46" s="15" t="s">
        <v>17</v>
      </c>
      <c r="D46" s="15"/>
      <c r="E46" s="42"/>
      <c r="F46" s="42"/>
      <c r="G46" s="16"/>
      <c r="H46" s="16"/>
      <c r="I46" s="17"/>
      <c r="J46" s="43">
        <f>J48+J74</f>
        <v>105304</v>
      </c>
      <c r="K46" s="43">
        <f>SUM(L46:O46)</f>
        <v>105304</v>
      </c>
      <c r="L46" s="43">
        <f>L48+L74</f>
        <v>0</v>
      </c>
      <c r="M46" s="43">
        <f>M48+M74</f>
        <v>59914</v>
      </c>
      <c r="N46" s="43">
        <f>N48+N74</f>
        <v>45390</v>
      </c>
      <c r="O46" s="43">
        <f>O48+O74</f>
        <v>0</v>
      </c>
      <c r="P46" s="17"/>
    </row>
    <row r="47" spans="2:16" ht="15">
      <c r="B47" s="14"/>
      <c r="C47" s="15" t="s">
        <v>18</v>
      </c>
      <c r="D47" s="44"/>
      <c r="E47" s="45"/>
      <c r="F47" s="45"/>
      <c r="G47" s="46"/>
      <c r="H47" s="46"/>
      <c r="I47" s="47"/>
      <c r="J47" s="48"/>
      <c r="K47" s="48"/>
      <c r="L47" s="48"/>
      <c r="M47" s="48"/>
      <c r="N47" s="48"/>
      <c r="O47" s="48"/>
      <c r="P47" s="47"/>
    </row>
    <row r="48" spans="2:16" ht="15">
      <c r="B48" s="14" t="s">
        <v>67</v>
      </c>
      <c r="C48" s="49" t="s">
        <v>20</v>
      </c>
      <c r="D48" s="50"/>
      <c r="E48" s="51"/>
      <c r="F48" s="51"/>
      <c r="G48" s="20"/>
      <c r="H48" s="20"/>
      <c r="I48" s="21"/>
      <c r="J48" s="52">
        <f>J49+J66</f>
        <v>105304</v>
      </c>
      <c r="K48" s="52">
        <f>SUM(L48:O48)</f>
        <v>105304</v>
      </c>
      <c r="L48" s="52">
        <f>L49+L66</f>
        <v>0</v>
      </c>
      <c r="M48" s="52">
        <f>M49+M66</f>
        <v>59914</v>
      </c>
      <c r="N48" s="52">
        <f>N49+N66</f>
        <v>45390</v>
      </c>
      <c r="O48" s="52">
        <f>O49+O66</f>
        <v>0</v>
      </c>
      <c r="P48" s="21"/>
    </row>
    <row r="49" spans="2:16" ht="15">
      <c r="B49" s="14"/>
      <c r="C49" s="53" t="s">
        <v>68</v>
      </c>
      <c r="D49" s="54"/>
      <c r="E49" s="45"/>
      <c r="F49" s="45"/>
      <c r="G49" s="46"/>
      <c r="H49" s="46"/>
      <c r="I49" s="47"/>
      <c r="J49" s="48">
        <f>J50+J62</f>
        <v>96620</v>
      </c>
      <c r="K49" s="48">
        <f>SUM(L49:O49)</f>
        <v>96620</v>
      </c>
      <c r="L49" s="48">
        <f>L50+L62</f>
        <v>0</v>
      </c>
      <c r="M49" s="48">
        <f>M50+M62</f>
        <v>51230</v>
      </c>
      <c r="N49" s="48">
        <f>N50+N62</f>
        <v>45390</v>
      </c>
      <c r="O49" s="48">
        <f>O50+O62</f>
        <v>0</v>
      </c>
      <c r="P49" s="47"/>
    </row>
    <row r="50" spans="2:16" s="61" customFormat="1" ht="22.5" customHeight="1">
      <c r="B50" s="14"/>
      <c r="C50" s="55" t="s">
        <v>69</v>
      </c>
      <c r="D50" s="56"/>
      <c r="E50" s="57"/>
      <c r="F50" s="57"/>
      <c r="G50" s="58"/>
      <c r="H50" s="58"/>
      <c r="I50" s="59"/>
      <c r="J50" s="60">
        <f>SUM(J51:J61)</f>
        <v>71410</v>
      </c>
      <c r="K50" s="60">
        <f>SUM(L50:O50)</f>
        <v>71410</v>
      </c>
      <c r="L50" s="60">
        <f>SUM(L51:L61)</f>
        <v>0</v>
      </c>
      <c r="M50" s="60">
        <f>SUM(M51:M61)</f>
        <v>26020</v>
      </c>
      <c r="N50" s="60">
        <f>SUM(N51:N61)</f>
        <v>45390</v>
      </c>
      <c r="O50" s="60">
        <f>SUM(O51:O61)</f>
        <v>0</v>
      </c>
      <c r="P50" s="59"/>
    </row>
    <row r="51" spans="2:16" s="61" customFormat="1" ht="38.25" customHeight="1">
      <c r="B51" s="14" t="s">
        <v>70</v>
      </c>
      <c r="C51" s="62"/>
      <c r="D51" s="63" t="s">
        <v>71</v>
      </c>
      <c r="E51" s="64"/>
      <c r="F51" s="64"/>
      <c r="G51" s="65" t="s">
        <v>72</v>
      </c>
      <c r="H51" s="65"/>
      <c r="I51" s="65" t="s">
        <v>73</v>
      </c>
      <c r="J51" s="66">
        <f>K51</f>
        <v>9720</v>
      </c>
      <c r="K51" s="66">
        <f>SUM(L51:O51)</f>
        <v>9720</v>
      </c>
      <c r="L51" s="66"/>
      <c r="M51" s="66"/>
      <c r="N51" s="66">
        <v>9720</v>
      </c>
      <c r="O51" s="66"/>
      <c r="P51" s="67"/>
    </row>
    <row r="52" spans="2:16" s="61" customFormat="1" ht="37.5" customHeight="1">
      <c r="B52" s="14" t="s">
        <v>74</v>
      </c>
      <c r="C52" s="62"/>
      <c r="D52" s="63" t="s">
        <v>75</v>
      </c>
      <c r="E52" s="64"/>
      <c r="F52" s="64"/>
      <c r="G52" s="67" t="s">
        <v>76</v>
      </c>
      <c r="H52" s="65"/>
      <c r="I52" s="67" t="s">
        <v>13</v>
      </c>
      <c r="J52" s="66">
        <f aca="true" t="shared" si="0" ref="J52:J65">K52</f>
        <v>2300</v>
      </c>
      <c r="K52" s="66">
        <f aca="true" t="shared" si="1" ref="K52:K61">SUM(L52:O52)</f>
        <v>2300</v>
      </c>
      <c r="L52" s="66"/>
      <c r="M52" s="66"/>
      <c r="N52" s="66">
        <v>2300</v>
      </c>
      <c r="O52" s="66"/>
      <c r="P52" s="67"/>
    </row>
    <row r="53" spans="2:16" s="61" customFormat="1" ht="36.75" customHeight="1">
      <c r="B53" s="14" t="s">
        <v>77</v>
      </c>
      <c r="C53" s="62"/>
      <c r="D53" s="63" t="s">
        <v>78</v>
      </c>
      <c r="E53" s="64"/>
      <c r="F53" s="64"/>
      <c r="G53" s="65" t="s">
        <v>79</v>
      </c>
      <c r="H53" s="65"/>
      <c r="I53" s="65" t="s">
        <v>73</v>
      </c>
      <c r="J53" s="66">
        <f t="shared" si="0"/>
        <v>9840</v>
      </c>
      <c r="K53" s="66">
        <f t="shared" si="1"/>
        <v>9840</v>
      </c>
      <c r="L53" s="66"/>
      <c r="M53" s="66">
        <v>9840</v>
      </c>
      <c r="N53" s="66"/>
      <c r="O53" s="66"/>
      <c r="P53" s="67"/>
    </row>
    <row r="54" spans="2:16" s="61" customFormat="1" ht="37.5" customHeight="1">
      <c r="B54" s="14" t="s">
        <v>80</v>
      </c>
      <c r="C54" s="62"/>
      <c r="D54" s="63" t="s">
        <v>81</v>
      </c>
      <c r="E54" s="64"/>
      <c r="F54" s="64"/>
      <c r="G54" s="67" t="s">
        <v>82</v>
      </c>
      <c r="H54" s="65"/>
      <c r="I54" s="67" t="s">
        <v>13</v>
      </c>
      <c r="J54" s="66">
        <f t="shared" si="0"/>
        <v>5500</v>
      </c>
      <c r="K54" s="66">
        <f t="shared" si="1"/>
        <v>5500</v>
      </c>
      <c r="L54" s="66"/>
      <c r="M54" s="66">
        <v>5500</v>
      </c>
      <c r="N54" s="66"/>
      <c r="O54" s="66"/>
      <c r="P54" s="67"/>
    </row>
    <row r="55" spans="2:16" s="61" customFormat="1" ht="36.75" customHeight="1">
      <c r="B55" s="14" t="s">
        <v>83</v>
      </c>
      <c r="C55" s="62"/>
      <c r="D55" s="63" t="s">
        <v>84</v>
      </c>
      <c r="E55" s="64"/>
      <c r="F55" s="64"/>
      <c r="G55" s="65" t="s">
        <v>79</v>
      </c>
      <c r="H55" s="65"/>
      <c r="I55" s="65" t="s">
        <v>73</v>
      </c>
      <c r="J55" s="66">
        <f t="shared" si="0"/>
        <v>9810</v>
      </c>
      <c r="K55" s="66">
        <f t="shared" si="1"/>
        <v>9810</v>
      </c>
      <c r="L55" s="66"/>
      <c r="M55" s="66"/>
      <c r="N55" s="66">
        <v>9810</v>
      </c>
      <c r="O55" s="66"/>
      <c r="P55" s="67"/>
    </row>
    <row r="56" spans="2:16" s="61" customFormat="1" ht="37.5" customHeight="1">
      <c r="B56" s="14" t="s">
        <v>85</v>
      </c>
      <c r="C56" s="62"/>
      <c r="D56" s="63" t="s">
        <v>86</v>
      </c>
      <c r="E56" s="64"/>
      <c r="F56" s="64"/>
      <c r="G56" s="67" t="s">
        <v>87</v>
      </c>
      <c r="H56" s="65"/>
      <c r="I56" s="67" t="s">
        <v>13</v>
      </c>
      <c r="J56" s="66">
        <f t="shared" si="0"/>
        <v>5280</v>
      </c>
      <c r="K56" s="66">
        <f t="shared" si="1"/>
        <v>5280</v>
      </c>
      <c r="L56" s="66"/>
      <c r="M56" s="66">
        <v>5280</v>
      </c>
      <c r="N56" s="66"/>
      <c r="O56" s="66"/>
      <c r="P56" s="67"/>
    </row>
    <row r="57" spans="2:16" s="61" customFormat="1" ht="39" customHeight="1">
      <c r="B57" s="14" t="s">
        <v>88</v>
      </c>
      <c r="C57" s="62"/>
      <c r="D57" s="68" t="s">
        <v>89</v>
      </c>
      <c r="E57" s="64"/>
      <c r="F57" s="64"/>
      <c r="G57" s="67" t="s">
        <v>90</v>
      </c>
      <c r="H57" s="65"/>
      <c r="I57" s="67" t="s">
        <v>91</v>
      </c>
      <c r="J57" s="66">
        <f t="shared" si="0"/>
        <v>4100</v>
      </c>
      <c r="K57" s="66">
        <f t="shared" si="1"/>
        <v>4100</v>
      </c>
      <c r="L57" s="66"/>
      <c r="M57" s="66">
        <v>4100</v>
      </c>
      <c r="N57" s="66"/>
      <c r="O57" s="66"/>
      <c r="P57" s="67"/>
    </row>
    <row r="58" spans="2:16" s="61" customFormat="1" ht="60.75" customHeight="1">
      <c r="B58" s="14" t="s">
        <v>92</v>
      </c>
      <c r="C58" s="62"/>
      <c r="D58" s="68" t="s">
        <v>93</v>
      </c>
      <c r="E58" s="64"/>
      <c r="F58" s="64"/>
      <c r="G58" s="67" t="s">
        <v>94</v>
      </c>
      <c r="H58" s="65"/>
      <c r="I58" s="67" t="s">
        <v>91</v>
      </c>
      <c r="J58" s="66">
        <f t="shared" si="0"/>
        <v>9670</v>
      </c>
      <c r="K58" s="66">
        <f t="shared" si="1"/>
        <v>9670</v>
      </c>
      <c r="L58" s="66"/>
      <c r="M58" s="66"/>
      <c r="N58" s="66">
        <v>9670</v>
      </c>
      <c r="O58" s="66"/>
      <c r="P58" s="67"/>
    </row>
    <row r="59" spans="2:16" s="61" customFormat="1" ht="46.5" customHeight="1">
      <c r="B59" s="14" t="s">
        <v>95</v>
      </c>
      <c r="C59" s="62"/>
      <c r="D59" s="69" t="s">
        <v>29</v>
      </c>
      <c r="E59" s="64"/>
      <c r="F59" s="64"/>
      <c r="G59" s="67" t="s">
        <v>96</v>
      </c>
      <c r="H59" s="65"/>
      <c r="I59" s="67" t="s">
        <v>91</v>
      </c>
      <c r="J59" s="66">
        <f t="shared" si="0"/>
        <v>7150</v>
      </c>
      <c r="K59" s="66">
        <f t="shared" si="1"/>
        <v>7150</v>
      </c>
      <c r="L59" s="66"/>
      <c r="M59" s="66"/>
      <c r="N59" s="66">
        <v>7150</v>
      </c>
      <c r="O59" s="66"/>
      <c r="P59" s="67"/>
    </row>
    <row r="60" spans="2:16" s="61" customFormat="1" ht="49.5" customHeight="1">
      <c r="B60" s="14" t="s">
        <v>97</v>
      </c>
      <c r="C60" s="62"/>
      <c r="D60" s="69" t="s">
        <v>32</v>
      </c>
      <c r="E60" s="64"/>
      <c r="F60" s="64"/>
      <c r="G60" s="67" t="s">
        <v>98</v>
      </c>
      <c r="H60" s="65"/>
      <c r="I60" s="67" t="s">
        <v>91</v>
      </c>
      <c r="J60" s="66">
        <f t="shared" si="0"/>
        <v>6740</v>
      </c>
      <c r="K60" s="66">
        <f t="shared" si="1"/>
        <v>6740</v>
      </c>
      <c r="L60" s="66"/>
      <c r="M60" s="66"/>
      <c r="N60" s="66">
        <v>6740</v>
      </c>
      <c r="O60" s="66"/>
      <c r="P60" s="67"/>
    </row>
    <row r="61" spans="2:16" s="61" customFormat="1" ht="56.25">
      <c r="B61" s="14" t="s">
        <v>99</v>
      </c>
      <c r="C61" s="70"/>
      <c r="D61" s="68" t="s">
        <v>100</v>
      </c>
      <c r="E61" s="64"/>
      <c r="F61" s="64"/>
      <c r="G61" s="65"/>
      <c r="H61" s="65"/>
      <c r="I61" s="67"/>
      <c r="J61" s="66">
        <f t="shared" si="0"/>
        <v>1300</v>
      </c>
      <c r="K61" s="66">
        <f t="shared" si="1"/>
        <v>1300</v>
      </c>
      <c r="L61" s="66"/>
      <c r="M61" s="66">
        <v>1300</v>
      </c>
      <c r="N61" s="66"/>
      <c r="O61" s="66"/>
      <c r="P61" s="67"/>
    </row>
    <row r="62" spans="2:16" s="61" customFormat="1" ht="19.5" customHeight="1">
      <c r="B62" s="14"/>
      <c r="C62" s="55" t="s">
        <v>101</v>
      </c>
      <c r="D62" s="56"/>
      <c r="E62" s="57"/>
      <c r="F62" s="57"/>
      <c r="G62" s="58"/>
      <c r="H62" s="58"/>
      <c r="I62" s="59"/>
      <c r="J62" s="60">
        <f aca="true" t="shared" si="2" ref="J62:O62">SUM(J63:J65)</f>
        <v>25210</v>
      </c>
      <c r="K62" s="60">
        <f t="shared" si="2"/>
        <v>25210</v>
      </c>
      <c r="L62" s="60">
        <f t="shared" si="2"/>
        <v>0</v>
      </c>
      <c r="M62" s="60">
        <f>SUM(M63:M65)</f>
        <v>25210</v>
      </c>
      <c r="N62" s="60">
        <f t="shared" si="2"/>
        <v>0</v>
      </c>
      <c r="O62" s="60">
        <f t="shared" si="2"/>
        <v>0</v>
      </c>
      <c r="P62" s="59"/>
    </row>
    <row r="63" spans="2:16" s="61" customFormat="1" ht="45">
      <c r="B63" s="14" t="s">
        <v>102</v>
      </c>
      <c r="C63" s="62"/>
      <c r="D63" s="71" t="s">
        <v>103</v>
      </c>
      <c r="E63" s="72"/>
      <c r="F63" s="72"/>
      <c r="G63" s="73"/>
      <c r="H63" s="73"/>
      <c r="I63" s="74"/>
      <c r="J63" s="66">
        <f t="shared" si="0"/>
        <v>1200</v>
      </c>
      <c r="K63" s="66">
        <f>SUM(L63:O63)</f>
        <v>1200</v>
      </c>
      <c r="L63" s="75"/>
      <c r="M63" s="66">
        <v>1200</v>
      </c>
      <c r="N63" s="75"/>
      <c r="O63" s="75"/>
      <c r="P63" s="74"/>
    </row>
    <row r="64" spans="2:16" s="61" customFormat="1" ht="18.75" customHeight="1">
      <c r="B64" s="14" t="s">
        <v>104</v>
      </c>
      <c r="C64" s="62"/>
      <c r="D64" s="71" t="s">
        <v>42</v>
      </c>
      <c r="E64" s="72"/>
      <c r="F64" s="72"/>
      <c r="G64" s="73"/>
      <c r="H64" s="73"/>
      <c r="I64" s="74"/>
      <c r="J64" s="66">
        <f t="shared" si="0"/>
        <v>13160</v>
      </c>
      <c r="K64" s="66">
        <f>SUM(L64:O64)</f>
        <v>13160</v>
      </c>
      <c r="L64" s="75"/>
      <c r="M64" s="66">
        <v>13160</v>
      </c>
      <c r="N64" s="75"/>
      <c r="O64" s="75"/>
      <c r="P64" s="74"/>
    </row>
    <row r="65" spans="2:16" s="61" customFormat="1" ht="24" customHeight="1">
      <c r="B65" s="14" t="s">
        <v>105</v>
      </c>
      <c r="C65" s="70"/>
      <c r="D65" s="71" t="s">
        <v>43</v>
      </c>
      <c r="E65" s="72"/>
      <c r="F65" s="72"/>
      <c r="G65" s="73"/>
      <c r="H65" s="73"/>
      <c r="I65" s="74"/>
      <c r="J65" s="66">
        <f t="shared" si="0"/>
        <v>10850</v>
      </c>
      <c r="K65" s="66">
        <f>SUM(L65:O65)</f>
        <v>10850</v>
      </c>
      <c r="L65" s="75"/>
      <c r="M65" s="66">
        <v>10850</v>
      </c>
      <c r="N65" s="75"/>
      <c r="O65" s="75"/>
      <c r="P65" s="74"/>
    </row>
    <row r="66" spans="2:16" s="61" customFormat="1" ht="26.25" customHeight="1">
      <c r="B66" s="14"/>
      <c r="C66" s="53" t="s">
        <v>106</v>
      </c>
      <c r="D66" s="54"/>
      <c r="E66" s="76"/>
      <c r="F66" s="76"/>
      <c r="G66" s="77"/>
      <c r="H66" s="77"/>
      <c r="I66" s="78"/>
      <c r="J66" s="79">
        <f aca="true" t="shared" si="3" ref="J66:O66">J67+J71+J72+J73</f>
        <v>8684</v>
      </c>
      <c r="K66" s="79">
        <f t="shared" si="3"/>
        <v>8684</v>
      </c>
      <c r="L66" s="79">
        <f t="shared" si="3"/>
        <v>0</v>
      </c>
      <c r="M66" s="79">
        <f t="shared" si="3"/>
        <v>8684</v>
      </c>
      <c r="N66" s="79">
        <f t="shared" si="3"/>
        <v>0</v>
      </c>
      <c r="O66" s="79">
        <f t="shared" si="3"/>
        <v>0</v>
      </c>
      <c r="P66" s="78"/>
    </row>
    <row r="67" spans="2:16" s="61" customFormat="1" ht="17.25" customHeight="1">
      <c r="B67" s="14"/>
      <c r="C67" s="55" t="s">
        <v>69</v>
      </c>
      <c r="D67" s="56"/>
      <c r="E67" s="57"/>
      <c r="F67" s="57"/>
      <c r="G67" s="58"/>
      <c r="H67" s="58"/>
      <c r="I67" s="59"/>
      <c r="J67" s="60">
        <f aca="true" t="shared" si="4" ref="J67:O67">SUM(J68:J70)</f>
        <v>7084</v>
      </c>
      <c r="K67" s="60">
        <f t="shared" si="4"/>
        <v>7084</v>
      </c>
      <c r="L67" s="60">
        <f t="shared" si="4"/>
        <v>0</v>
      </c>
      <c r="M67" s="60">
        <f t="shared" si="4"/>
        <v>7084</v>
      </c>
      <c r="N67" s="60">
        <f t="shared" si="4"/>
        <v>0</v>
      </c>
      <c r="O67" s="60">
        <f t="shared" si="4"/>
        <v>0</v>
      </c>
      <c r="P67" s="59"/>
    </row>
    <row r="68" spans="2:16" s="61" customFormat="1" ht="48" customHeight="1">
      <c r="B68" s="14"/>
      <c r="C68" s="62"/>
      <c r="D68" s="71" t="s">
        <v>107</v>
      </c>
      <c r="E68" s="72"/>
      <c r="F68" s="72"/>
      <c r="G68" s="67" t="s">
        <v>108</v>
      </c>
      <c r="H68" s="73"/>
      <c r="I68" s="67" t="s">
        <v>13</v>
      </c>
      <c r="J68" s="66">
        <f aca="true" t="shared" si="5" ref="J68:J73">K68</f>
        <v>3600</v>
      </c>
      <c r="K68" s="66">
        <f aca="true" t="shared" si="6" ref="K68:K73">SUM(L68:O68)</f>
        <v>3600</v>
      </c>
      <c r="L68" s="66"/>
      <c r="M68" s="66">
        <v>3600</v>
      </c>
      <c r="N68" s="66"/>
      <c r="O68" s="66"/>
      <c r="P68" s="74"/>
    </row>
    <row r="69" spans="2:16" s="61" customFormat="1" ht="49.5" customHeight="1">
      <c r="B69" s="14"/>
      <c r="C69" s="62"/>
      <c r="D69" s="71" t="s">
        <v>109</v>
      </c>
      <c r="E69" s="72"/>
      <c r="F69" s="72"/>
      <c r="G69" s="67" t="s">
        <v>76</v>
      </c>
      <c r="H69" s="73"/>
      <c r="I69" s="67" t="s">
        <v>13</v>
      </c>
      <c r="J69" s="66">
        <f t="shared" si="5"/>
        <v>2360</v>
      </c>
      <c r="K69" s="66">
        <f t="shared" si="6"/>
        <v>2360</v>
      </c>
      <c r="L69" s="66"/>
      <c r="M69" s="66">
        <v>2360</v>
      </c>
      <c r="N69" s="66"/>
      <c r="O69" s="66"/>
      <c r="P69" s="74"/>
    </row>
    <row r="70" spans="2:16" s="61" customFormat="1" ht="37.5" customHeight="1">
      <c r="B70" s="14"/>
      <c r="C70" s="62"/>
      <c r="D70" s="71" t="s">
        <v>110</v>
      </c>
      <c r="E70" s="72"/>
      <c r="F70" s="72"/>
      <c r="G70" s="67" t="s">
        <v>111</v>
      </c>
      <c r="H70" s="73"/>
      <c r="I70" s="67" t="s">
        <v>12</v>
      </c>
      <c r="J70" s="66">
        <f t="shared" si="5"/>
        <v>1124</v>
      </c>
      <c r="K70" s="66">
        <f t="shared" si="6"/>
        <v>1124</v>
      </c>
      <c r="L70" s="66"/>
      <c r="M70" s="66">
        <v>1124</v>
      </c>
      <c r="N70" s="66"/>
      <c r="O70" s="66"/>
      <c r="P70" s="74"/>
    </row>
    <row r="71" spans="2:16" s="61" customFormat="1" ht="26.25" customHeight="1">
      <c r="B71" s="14"/>
      <c r="C71" s="80" t="s">
        <v>112</v>
      </c>
      <c r="D71" s="71" t="s">
        <v>113</v>
      </c>
      <c r="E71" s="72"/>
      <c r="F71" s="72"/>
      <c r="G71" s="73"/>
      <c r="H71" s="73"/>
      <c r="I71" s="74"/>
      <c r="J71" s="66">
        <f t="shared" si="5"/>
        <v>600</v>
      </c>
      <c r="K71" s="66">
        <f t="shared" si="6"/>
        <v>600</v>
      </c>
      <c r="L71" s="66"/>
      <c r="M71" s="66">
        <v>600</v>
      </c>
      <c r="N71" s="66"/>
      <c r="O71" s="66"/>
      <c r="P71" s="74"/>
    </row>
    <row r="72" spans="2:16" s="61" customFormat="1" ht="36" customHeight="1">
      <c r="B72" s="14"/>
      <c r="C72" s="80" t="s">
        <v>114</v>
      </c>
      <c r="D72" s="71" t="s">
        <v>115</v>
      </c>
      <c r="E72" s="72"/>
      <c r="F72" s="72"/>
      <c r="G72" s="73"/>
      <c r="H72" s="73"/>
      <c r="I72" s="74"/>
      <c r="J72" s="66">
        <f t="shared" si="5"/>
        <v>1000</v>
      </c>
      <c r="K72" s="66">
        <f t="shared" si="6"/>
        <v>1000</v>
      </c>
      <c r="L72" s="66"/>
      <c r="M72" s="66">
        <v>1000</v>
      </c>
      <c r="N72" s="66"/>
      <c r="O72" s="66"/>
      <c r="P72" s="74"/>
    </row>
    <row r="73" spans="2:16" s="61" customFormat="1" ht="33.75">
      <c r="B73" s="14"/>
      <c r="C73" s="80" t="s">
        <v>116</v>
      </c>
      <c r="D73" s="24"/>
      <c r="E73" s="72"/>
      <c r="F73" s="72"/>
      <c r="G73" s="73"/>
      <c r="H73" s="73"/>
      <c r="I73" s="74"/>
      <c r="J73" s="66">
        <f t="shared" si="5"/>
        <v>0</v>
      </c>
      <c r="K73" s="66">
        <f t="shared" si="6"/>
        <v>0</v>
      </c>
      <c r="L73" s="66">
        <v>0</v>
      </c>
      <c r="M73" s="66">
        <v>0</v>
      </c>
      <c r="N73" s="66">
        <v>0</v>
      </c>
      <c r="O73" s="66">
        <v>0</v>
      </c>
      <c r="P73" s="74"/>
    </row>
    <row r="74" spans="2:16" ht="19.5" customHeight="1">
      <c r="B74" s="14" t="s">
        <v>117</v>
      </c>
      <c r="C74" s="49" t="s">
        <v>45</v>
      </c>
      <c r="D74" s="81"/>
      <c r="E74" s="45"/>
      <c r="F74" s="45"/>
      <c r="G74" s="46"/>
      <c r="H74" s="46"/>
      <c r="I74" s="47"/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7"/>
    </row>
    <row r="76" spans="2:11" ht="15" customHeight="1">
      <c r="B76" s="1" t="s">
        <v>118</v>
      </c>
      <c r="C76" s="1"/>
      <c r="D76" s="1"/>
      <c r="E76" s="1"/>
      <c r="F76" s="1"/>
      <c r="G76" s="1"/>
      <c r="H76" s="1"/>
      <c r="I76" s="1"/>
      <c r="J76" s="1"/>
      <c r="K76" s="1"/>
    </row>
    <row r="77" spans="2:11" ht="15">
      <c r="B77" s="2" t="s">
        <v>1</v>
      </c>
      <c r="C77" s="2"/>
      <c r="D77" s="2"/>
      <c r="E77" s="2"/>
      <c r="F77" s="2"/>
      <c r="G77" s="2"/>
      <c r="H77" s="2"/>
      <c r="I77" s="2"/>
      <c r="J77" s="2"/>
      <c r="K77" s="2"/>
    </row>
    <row r="79" spans="2:12" ht="52.5" customHeight="1">
      <c r="B79" s="4"/>
      <c r="C79" s="4" t="s">
        <v>2</v>
      </c>
      <c r="D79" s="4" t="s">
        <v>119</v>
      </c>
      <c r="E79" s="4" t="s">
        <v>120</v>
      </c>
      <c r="F79" s="4" t="s">
        <v>121</v>
      </c>
      <c r="G79" s="4" t="s">
        <v>122</v>
      </c>
      <c r="H79" s="4" t="s">
        <v>123</v>
      </c>
      <c r="I79" s="4" t="s">
        <v>124</v>
      </c>
      <c r="J79" s="4" t="s">
        <v>125</v>
      </c>
      <c r="K79" s="4" t="s">
        <v>126</v>
      </c>
      <c r="L79" s="4" t="s">
        <v>52</v>
      </c>
    </row>
    <row r="80" spans="2:12" ht="15">
      <c r="B80" s="9">
        <v>1</v>
      </c>
      <c r="C80" s="9">
        <v>2</v>
      </c>
      <c r="D80" s="9">
        <v>3</v>
      </c>
      <c r="E80" s="9">
        <v>4</v>
      </c>
      <c r="F80" s="9">
        <v>5</v>
      </c>
      <c r="G80" s="9">
        <v>6</v>
      </c>
      <c r="H80" s="9">
        <v>7</v>
      </c>
      <c r="I80" s="9">
        <v>8</v>
      </c>
      <c r="J80" s="9">
        <v>9</v>
      </c>
      <c r="K80" s="9">
        <v>10</v>
      </c>
      <c r="L80" s="9">
        <v>11</v>
      </c>
    </row>
    <row r="81" spans="2:12" ht="22.5" customHeight="1">
      <c r="B81" s="10" t="s">
        <v>127</v>
      </c>
      <c r="C81" s="11" t="s">
        <v>128</v>
      </c>
      <c r="D81" s="12"/>
      <c r="E81" s="12"/>
      <c r="F81" s="12"/>
      <c r="G81" s="12"/>
      <c r="H81" s="12"/>
      <c r="I81" s="12"/>
      <c r="J81" s="12"/>
      <c r="K81" s="12"/>
      <c r="L81" s="13"/>
    </row>
    <row r="82" spans="2:12" ht="23.25" customHeight="1">
      <c r="B82" s="82" t="s">
        <v>129</v>
      </c>
      <c r="C82" s="83" t="s">
        <v>130</v>
      </c>
      <c r="D82" s="25"/>
      <c r="E82" s="20"/>
      <c r="F82" s="25"/>
      <c r="G82" s="21"/>
      <c r="H82" s="25"/>
      <c r="I82" s="25"/>
      <c r="J82" s="20">
        <f>SUM(J83:J90)</f>
        <v>31239</v>
      </c>
      <c r="K82" s="20">
        <f>SUM(K83:K90)</f>
        <v>32012</v>
      </c>
      <c r="L82" s="25"/>
    </row>
    <row r="83" spans="2:12" ht="23.25" customHeight="1">
      <c r="B83" s="14" t="s">
        <v>131</v>
      </c>
      <c r="C83" s="15" t="s">
        <v>132</v>
      </c>
      <c r="D83" s="25" t="s">
        <v>133</v>
      </c>
      <c r="E83" s="20"/>
      <c r="F83" s="25" t="s">
        <v>134</v>
      </c>
      <c r="G83" s="21"/>
      <c r="H83" s="25" t="s">
        <v>135</v>
      </c>
      <c r="I83" s="25" t="s">
        <v>136</v>
      </c>
      <c r="J83" s="25">
        <v>6662</v>
      </c>
      <c r="K83" s="25">
        <v>6662</v>
      </c>
      <c r="L83" s="25"/>
    </row>
    <row r="84" spans="2:12" ht="23.25" customHeight="1">
      <c r="B84" s="14" t="s">
        <v>137</v>
      </c>
      <c r="C84" s="84" t="s">
        <v>138</v>
      </c>
      <c r="D84" s="25" t="s">
        <v>133</v>
      </c>
      <c r="E84" s="20"/>
      <c r="F84" s="25" t="s">
        <v>134</v>
      </c>
      <c r="G84" s="21"/>
      <c r="H84" s="25" t="s">
        <v>139</v>
      </c>
      <c r="I84" s="25" t="s">
        <v>136</v>
      </c>
      <c r="J84" s="25">
        <v>3252</v>
      </c>
      <c r="K84" s="25">
        <v>4025</v>
      </c>
      <c r="L84" s="25"/>
    </row>
    <row r="85" spans="2:12" ht="23.25" customHeight="1">
      <c r="B85" s="14" t="s">
        <v>140</v>
      </c>
      <c r="C85" s="84" t="s">
        <v>141</v>
      </c>
      <c r="D85" s="25"/>
      <c r="E85" s="20"/>
      <c r="F85" s="25" t="s">
        <v>134</v>
      </c>
      <c r="G85" s="21"/>
      <c r="H85" s="25" t="s">
        <v>142</v>
      </c>
      <c r="I85" s="25" t="s">
        <v>136</v>
      </c>
      <c r="J85" s="25">
        <v>4935</v>
      </c>
      <c r="K85" s="25">
        <v>4935</v>
      </c>
      <c r="L85" s="25"/>
    </row>
    <row r="86" spans="2:12" ht="23.25" customHeight="1">
      <c r="B86" s="14" t="s">
        <v>143</v>
      </c>
      <c r="C86" s="84" t="s">
        <v>144</v>
      </c>
      <c r="D86" s="25"/>
      <c r="E86" s="20"/>
      <c r="F86" s="25" t="s">
        <v>134</v>
      </c>
      <c r="G86" s="21"/>
      <c r="H86" s="25" t="s">
        <v>142</v>
      </c>
      <c r="I86" s="25" t="s">
        <v>136</v>
      </c>
      <c r="J86" s="25">
        <v>2444</v>
      </c>
      <c r="K86" s="25">
        <v>2444</v>
      </c>
      <c r="L86" s="25"/>
    </row>
    <row r="87" spans="2:12" ht="23.25" customHeight="1">
      <c r="B87" s="14" t="s">
        <v>145</v>
      </c>
      <c r="C87" s="15" t="s">
        <v>132</v>
      </c>
      <c r="D87" s="25" t="s">
        <v>133</v>
      </c>
      <c r="E87" s="20"/>
      <c r="F87" s="25" t="s">
        <v>146</v>
      </c>
      <c r="G87" s="21"/>
      <c r="H87" s="25" t="s">
        <v>142</v>
      </c>
      <c r="I87" s="25" t="s">
        <v>136</v>
      </c>
      <c r="J87" s="25">
        <v>4190</v>
      </c>
      <c r="K87" s="25">
        <v>4190</v>
      </c>
      <c r="L87" s="25"/>
    </row>
    <row r="88" spans="2:12" ht="23.25" customHeight="1">
      <c r="B88" s="14" t="s">
        <v>147</v>
      </c>
      <c r="C88" s="84" t="s">
        <v>138</v>
      </c>
      <c r="D88" s="25" t="s">
        <v>133</v>
      </c>
      <c r="E88" s="20"/>
      <c r="F88" s="25" t="s">
        <v>146</v>
      </c>
      <c r="G88" s="21"/>
      <c r="H88" s="25" t="s">
        <v>142</v>
      </c>
      <c r="I88" s="25" t="s">
        <v>136</v>
      </c>
      <c r="J88" s="25">
        <v>2794</v>
      </c>
      <c r="K88" s="25">
        <v>2794</v>
      </c>
      <c r="L88" s="25"/>
    </row>
    <row r="89" spans="2:12" ht="23.25" customHeight="1">
      <c r="B89" s="14" t="s">
        <v>148</v>
      </c>
      <c r="C89" s="84" t="s">
        <v>141</v>
      </c>
      <c r="D89" s="25"/>
      <c r="E89" s="20"/>
      <c r="F89" s="25" t="s">
        <v>146</v>
      </c>
      <c r="G89" s="21"/>
      <c r="H89" s="25" t="s">
        <v>142</v>
      </c>
      <c r="I89" s="25" t="s">
        <v>136</v>
      </c>
      <c r="J89" s="25">
        <v>4096</v>
      </c>
      <c r="K89" s="25">
        <v>4096</v>
      </c>
      <c r="L89" s="25"/>
    </row>
    <row r="90" spans="2:12" ht="23.25" customHeight="1">
      <c r="B90" s="14" t="s">
        <v>149</v>
      </c>
      <c r="C90" s="84" t="s">
        <v>144</v>
      </c>
      <c r="D90" s="25"/>
      <c r="E90" s="20"/>
      <c r="F90" s="25" t="s">
        <v>146</v>
      </c>
      <c r="G90" s="21"/>
      <c r="H90" s="25" t="s">
        <v>139</v>
      </c>
      <c r="I90" s="25" t="s">
        <v>136</v>
      </c>
      <c r="J90" s="25">
        <v>2866</v>
      </c>
      <c r="K90" s="25">
        <v>2866</v>
      </c>
      <c r="L90" s="25"/>
    </row>
    <row r="91" spans="2:12" ht="23.25" customHeight="1">
      <c r="B91" s="82" t="s">
        <v>150</v>
      </c>
      <c r="C91" s="85" t="s">
        <v>151</v>
      </c>
      <c r="D91" s="25"/>
      <c r="E91" s="20"/>
      <c r="F91" s="25"/>
      <c r="G91" s="21"/>
      <c r="H91" s="25"/>
      <c r="I91" s="25"/>
      <c r="J91" s="20">
        <f>SUM(J92:J97)</f>
        <v>26468</v>
      </c>
      <c r="K91" s="20">
        <f>SUM(K92:K97)</f>
        <v>23401</v>
      </c>
      <c r="L91" s="25"/>
    </row>
    <row r="92" spans="2:12" ht="28.5" customHeight="1">
      <c r="B92" s="14" t="s">
        <v>152</v>
      </c>
      <c r="C92" s="15" t="s">
        <v>153</v>
      </c>
      <c r="D92" s="25" t="s">
        <v>154</v>
      </c>
      <c r="E92" s="20"/>
      <c r="F92" s="25" t="s">
        <v>134</v>
      </c>
      <c r="G92" s="21"/>
      <c r="H92" s="25" t="s">
        <v>155</v>
      </c>
      <c r="I92" s="25" t="s">
        <v>136</v>
      </c>
      <c r="J92" s="25">
        <v>20620</v>
      </c>
      <c r="K92" s="25">
        <v>21790</v>
      </c>
      <c r="L92" s="25"/>
    </row>
    <row r="93" spans="2:12" ht="27.75" customHeight="1">
      <c r="B93" s="14" t="s">
        <v>156</v>
      </c>
      <c r="C93" s="15" t="s">
        <v>157</v>
      </c>
      <c r="D93" s="25" t="s">
        <v>158</v>
      </c>
      <c r="E93" s="20"/>
      <c r="F93" s="25" t="s">
        <v>134</v>
      </c>
      <c r="G93" s="21"/>
      <c r="H93" s="25" t="s">
        <v>159</v>
      </c>
      <c r="I93" s="25" t="s">
        <v>136</v>
      </c>
      <c r="J93" s="25">
        <v>2119</v>
      </c>
      <c r="K93" s="25">
        <v>1611</v>
      </c>
      <c r="L93" s="25"/>
    </row>
    <row r="94" spans="2:12" ht="27.75" customHeight="1">
      <c r="B94" s="14" t="s">
        <v>160</v>
      </c>
      <c r="C94" s="15" t="s">
        <v>161</v>
      </c>
      <c r="D94" s="25"/>
      <c r="E94" s="20"/>
      <c r="F94" s="25" t="s">
        <v>134</v>
      </c>
      <c r="G94" s="21"/>
      <c r="H94" s="25"/>
      <c r="I94" s="25"/>
      <c r="J94" s="25">
        <v>2119</v>
      </c>
      <c r="K94" s="25">
        <v>0</v>
      </c>
      <c r="L94" s="86"/>
    </row>
    <row r="95" spans="2:12" ht="27.75" customHeight="1">
      <c r="B95" s="14" t="s">
        <v>162</v>
      </c>
      <c r="C95" s="15" t="s">
        <v>163</v>
      </c>
      <c r="D95" s="25"/>
      <c r="E95" s="20"/>
      <c r="F95" s="25" t="s">
        <v>134</v>
      </c>
      <c r="G95" s="21"/>
      <c r="H95" s="25"/>
      <c r="I95" s="25"/>
      <c r="J95" s="25">
        <v>170</v>
      </c>
      <c r="K95" s="25">
        <v>0</v>
      </c>
      <c r="L95" s="86"/>
    </row>
    <row r="96" spans="2:12" ht="27.75" customHeight="1">
      <c r="B96" s="14" t="s">
        <v>164</v>
      </c>
      <c r="C96" s="15" t="s">
        <v>165</v>
      </c>
      <c r="D96" s="25"/>
      <c r="E96" s="20"/>
      <c r="F96" s="25" t="s">
        <v>134</v>
      </c>
      <c r="G96" s="21"/>
      <c r="H96" s="25"/>
      <c r="I96" s="25"/>
      <c r="J96" s="25">
        <v>340</v>
      </c>
      <c r="K96" s="25">
        <v>0</v>
      </c>
      <c r="L96" s="86"/>
    </row>
    <row r="97" spans="2:12" ht="33.75" customHeight="1">
      <c r="B97" s="14" t="s">
        <v>166</v>
      </c>
      <c r="C97" s="15" t="s">
        <v>167</v>
      </c>
      <c r="D97" s="25"/>
      <c r="E97" s="20"/>
      <c r="F97" s="25" t="s">
        <v>134</v>
      </c>
      <c r="G97" s="21"/>
      <c r="H97" s="25"/>
      <c r="I97" s="25"/>
      <c r="J97" s="25">
        <v>1100</v>
      </c>
      <c r="K97" s="25">
        <v>0</v>
      </c>
      <c r="L97" s="86"/>
    </row>
    <row r="98" spans="2:12" ht="28.5" customHeight="1">
      <c r="B98" s="14"/>
      <c r="C98" s="83" t="s">
        <v>168</v>
      </c>
      <c r="D98" s="87"/>
      <c r="E98" s="88"/>
      <c r="F98" s="87"/>
      <c r="G98" s="89"/>
      <c r="H98" s="87"/>
      <c r="I98" s="87"/>
      <c r="J98" s="88">
        <f>J82+J91</f>
        <v>57707</v>
      </c>
      <c r="K98" s="88">
        <f>K82+K91</f>
        <v>55413</v>
      </c>
      <c r="L98" s="87"/>
    </row>
    <row r="101" spans="2:11" ht="52.5" customHeight="1">
      <c r="B101" s="4"/>
      <c r="C101" s="4" t="s">
        <v>2</v>
      </c>
      <c r="D101" s="4" t="s">
        <v>119</v>
      </c>
      <c r="E101" s="4" t="s">
        <v>120</v>
      </c>
      <c r="F101" s="4" t="s">
        <v>121</v>
      </c>
      <c r="G101" s="4" t="s">
        <v>122</v>
      </c>
      <c r="H101" s="4" t="s">
        <v>123</v>
      </c>
      <c r="I101" s="4" t="s">
        <v>124</v>
      </c>
      <c r="J101" s="4" t="s">
        <v>125</v>
      </c>
      <c r="K101" s="4" t="s">
        <v>52</v>
      </c>
    </row>
    <row r="102" spans="2:11" ht="15">
      <c r="B102" s="9">
        <v>1</v>
      </c>
      <c r="C102" s="9">
        <v>2</v>
      </c>
      <c r="D102" s="9">
        <v>3</v>
      </c>
      <c r="E102" s="9">
        <v>4</v>
      </c>
      <c r="F102" s="9">
        <v>5</v>
      </c>
      <c r="G102" s="9">
        <v>6</v>
      </c>
      <c r="H102" s="9">
        <v>7</v>
      </c>
      <c r="I102" s="9">
        <v>8</v>
      </c>
      <c r="J102" s="9">
        <v>9</v>
      </c>
      <c r="K102" s="9">
        <v>10</v>
      </c>
    </row>
    <row r="103" spans="2:11" ht="21.75" customHeight="1">
      <c r="B103" s="10" t="s">
        <v>169</v>
      </c>
      <c r="C103" s="11" t="s">
        <v>170</v>
      </c>
      <c r="D103" s="12"/>
      <c r="E103" s="12"/>
      <c r="F103" s="12"/>
      <c r="G103" s="12"/>
      <c r="H103" s="12"/>
      <c r="I103" s="12"/>
      <c r="J103" s="12"/>
      <c r="K103" s="13"/>
    </row>
    <row r="104" spans="2:12" ht="21.75" customHeight="1">
      <c r="B104" s="82" t="s">
        <v>171</v>
      </c>
      <c r="C104" s="83" t="s">
        <v>130</v>
      </c>
      <c r="D104" s="25"/>
      <c r="E104" s="20"/>
      <c r="F104" s="25"/>
      <c r="G104" s="21"/>
      <c r="H104" s="25"/>
      <c r="I104" s="25"/>
      <c r="J104" s="20">
        <f>SUM(J105:J112)</f>
        <v>31239</v>
      </c>
      <c r="K104" s="20"/>
      <c r="L104" s="90"/>
    </row>
    <row r="105" spans="2:12" ht="23.25" customHeight="1">
      <c r="B105" s="14" t="s">
        <v>172</v>
      </c>
      <c r="C105" s="15" t="s">
        <v>132</v>
      </c>
      <c r="D105" s="25" t="s">
        <v>133</v>
      </c>
      <c r="E105" s="20"/>
      <c r="F105" s="25" t="s">
        <v>134</v>
      </c>
      <c r="G105" s="21"/>
      <c r="H105" s="25" t="s">
        <v>135</v>
      </c>
      <c r="I105" s="25" t="s">
        <v>136</v>
      </c>
      <c r="J105" s="25">
        <v>6662</v>
      </c>
      <c r="K105" s="25"/>
      <c r="L105" s="90"/>
    </row>
    <row r="106" spans="2:12" ht="18.75" customHeight="1">
      <c r="B106" s="14" t="s">
        <v>173</v>
      </c>
      <c r="C106" s="84" t="s">
        <v>138</v>
      </c>
      <c r="D106" s="25" t="s">
        <v>133</v>
      </c>
      <c r="E106" s="20"/>
      <c r="F106" s="25" t="s">
        <v>134</v>
      </c>
      <c r="G106" s="21"/>
      <c r="H106" s="25" t="s">
        <v>139</v>
      </c>
      <c r="I106" s="25" t="s">
        <v>136</v>
      </c>
      <c r="J106" s="25">
        <v>3252</v>
      </c>
      <c r="K106" s="25"/>
      <c r="L106" s="90"/>
    </row>
    <row r="107" spans="2:12" ht="25.5" customHeight="1">
      <c r="B107" s="14" t="s">
        <v>174</v>
      </c>
      <c r="C107" s="84" t="s">
        <v>141</v>
      </c>
      <c r="D107" s="25"/>
      <c r="E107" s="20"/>
      <c r="F107" s="25" t="s">
        <v>134</v>
      </c>
      <c r="G107" s="21"/>
      <c r="H107" s="25" t="s">
        <v>142</v>
      </c>
      <c r="I107" s="25" t="s">
        <v>136</v>
      </c>
      <c r="J107" s="25">
        <v>4935</v>
      </c>
      <c r="K107" s="25"/>
      <c r="L107" s="90"/>
    </row>
    <row r="108" spans="2:12" ht="24" customHeight="1">
      <c r="B108" s="14" t="s">
        <v>175</v>
      </c>
      <c r="C108" s="84" t="s">
        <v>144</v>
      </c>
      <c r="D108" s="25"/>
      <c r="E108" s="20"/>
      <c r="F108" s="25" t="s">
        <v>134</v>
      </c>
      <c r="G108" s="21"/>
      <c r="H108" s="25" t="s">
        <v>142</v>
      </c>
      <c r="I108" s="25" t="s">
        <v>136</v>
      </c>
      <c r="J108" s="25">
        <v>2444</v>
      </c>
      <c r="K108" s="25"/>
      <c r="L108" s="90"/>
    </row>
    <row r="109" spans="2:12" ht="18" customHeight="1">
      <c r="B109" s="14" t="s">
        <v>176</v>
      </c>
      <c r="C109" s="15" t="s">
        <v>132</v>
      </c>
      <c r="D109" s="25" t="s">
        <v>133</v>
      </c>
      <c r="E109" s="20"/>
      <c r="F109" s="25" t="s">
        <v>146</v>
      </c>
      <c r="G109" s="21"/>
      <c r="H109" s="25" t="s">
        <v>142</v>
      </c>
      <c r="I109" s="25" t="s">
        <v>136</v>
      </c>
      <c r="J109" s="25">
        <v>4190</v>
      </c>
      <c r="K109" s="25"/>
      <c r="L109" s="91"/>
    </row>
    <row r="110" spans="2:11" ht="17.25" customHeight="1">
      <c r="B110" s="14" t="s">
        <v>177</v>
      </c>
      <c r="C110" s="84" t="s">
        <v>138</v>
      </c>
      <c r="D110" s="25" t="s">
        <v>133</v>
      </c>
      <c r="E110" s="20"/>
      <c r="F110" s="25" t="s">
        <v>146</v>
      </c>
      <c r="G110" s="21"/>
      <c r="H110" s="25" t="s">
        <v>142</v>
      </c>
      <c r="I110" s="25" t="s">
        <v>136</v>
      </c>
      <c r="J110" s="25">
        <v>2794</v>
      </c>
      <c r="K110" s="25"/>
    </row>
    <row r="111" spans="2:11" ht="23.25" customHeight="1">
      <c r="B111" s="14" t="s">
        <v>178</v>
      </c>
      <c r="C111" s="84" t="s">
        <v>141</v>
      </c>
      <c r="D111" s="25"/>
      <c r="E111" s="20"/>
      <c r="F111" s="25" t="s">
        <v>146</v>
      </c>
      <c r="G111" s="21"/>
      <c r="H111" s="25" t="s">
        <v>142</v>
      </c>
      <c r="I111" s="25" t="s">
        <v>136</v>
      </c>
      <c r="J111" s="25">
        <v>4096</v>
      </c>
      <c r="K111" s="25"/>
    </row>
    <row r="112" spans="2:11" ht="17.25" customHeight="1">
      <c r="B112" s="14" t="s">
        <v>179</v>
      </c>
      <c r="C112" s="84" t="s">
        <v>144</v>
      </c>
      <c r="D112" s="25"/>
      <c r="E112" s="20"/>
      <c r="F112" s="25" t="s">
        <v>146</v>
      </c>
      <c r="G112" s="21"/>
      <c r="H112" s="25" t="s">
        <v>139</v>
      </c>
      <c r="I112" s="25" t="s">
        <v>136</v>
      </c>
      <c r="J112" s="25">
        <v>2866</v>
      </c>
      <c r="K112" s="25"/>
    </row>
    <row r="113" spans="2:11" ht="22.5" customHeight="1">
      <c r="B113" s="82" t="s">
        <v>180</v>
      </c>
      <c r="C113" s="85" t="s">
        <v>151</v>
      </c>
      <c r="D113" s="25"/>
      <c r="E113" s="20"/>
      <c r="F113" s="25"/>
      <c r="G113" s="21"/>
      <c r="H113" s="25"/>
      <c r="I113" s="25"/>
      <c r="J113" s="20">
        <f>SUM(J114:J119)</f>
        <v>26468</v>
      </c>
      <c r="K113" s="20"/>
    </row>
    <row r="114" spans="2:11" ht="29.25" customHeight="1">
      <c r="B114" s="14" t="s">
        <v>181</v>
      </c>
      <c r="C114" s="15" t="s">
        <v>153</v>
      </c>
      <c r="D114" s="25" t="s">
        <v>154</v>
      </c>
      <c r="E114" s="20"/>
      <c r="F114" s="25" t="s">
        <v>134</v>
      </c>
      <c r="G114" s="21"/>
      <c r="H114" s="25" t="s">
        <v>155</v>
      </c>
      <c r="I114" s="25" t="s">
        <v>136</v>
      </c>
      <c r="J114" s="25">
        <v>20620</v>
      </c>
      <c r="K114" s="25"/>
    </row>
    <row r="115" spans="2:11" ht="27" customHeight="1">
      <c r="B115" s="14" t="s">
        <v>182</v>
      </c>
      <c r="C115" s="15" t="s">
        <v>157</v>
      </c>
      <c r="D115" s="25" t="s">
        <v>158</v>
      </c>
      <c r="E115" s="20"/>
      <c r="F115" s="25" t="s">
        <v>134</v>
      </c>
      <c r="G115" s="21"/>
      <c r="H115" s="25" t="s">
        <v>159</v>
      </c>
      <c r="I115" s="25" t="s">
        <v>136</v>
      </c>
      <c r="J115" s="25">
        <v>2119</v>
      </c>
      <c r="K115" s="25"/>
    </row>
    <row r="116" spans="2:11" ht="27" customHeight="1">
      <c r="B116" s="14" t="s">
        <v>183</v>
      </c>
      <c r="C116" s="15" t="s">
        <v>161</v>
      </c>
      <c r="D116" s="25"/>
      <c r="E116" s="20"/>
      <c r="F116" s="25" t="s">
        <v>134</v>
      </c>
      <c r="G116" s="21"/>
      <c r="H116" s="25" t="s">
        <v>139</v>
      </c>
      <c r="I116" s="25" t="s">
        <v>136</v>
      </c>
      <c r="J116" s="25">
        <v>2119</v>
      </c>
      <c r="K116" s="86"/>
    </row>
    <row r="117" spans="2:11" ht="27" customHeight="1">
      <c r="B117" s="14" t="s">
        <v>184</v>
      </c>
      <c r="C117" s="15" t="s">
        <v>163</v>
      </c>
      <c r="D117" s="25"/>
      <c r="E117" s="20"/>
      <c r="F117" s="25" t="s">
        <v>134</v>
      </c>
      <c r="G117" s="21"/>
      <c r="H117" s="25" t="s">
        <v>142</v>
      </c>
      <c r="I117" s="25" t="s">
        <v>136</v>
      </c>
      <c r="J117" s="25">
        <v>170</v>
      </c>
      <c r="K117" s="86"/>
    </row>
    <row r="118" spans="2:11" ht="31.5" customHeight="1">
      <c r="B118" s="14" t="s">
        <v>185</v>
      </c>
      <c r="C118" s="15" t="s">
        <v>165</v>
      </c>
      <c r="D118" s="25"/>
      <c r="E118" s="20"/>
      <c r="F118" s="25" t="s">
        <v>134</v>
      </c>
      <c r="G118" s="21"/>
      <c r="H118" s="25" t="s">
        <v>135</v>
      </c>
      <c r="I118" s="25" t="s">
        <v>136</v>
      </c>
      <c r="J118" s="25">
        <v>340</v>
      </c>
      <c r="K118" s="86"/>
    </row>
    <row r="119" spans="2:11" ht="27.75" customHeight="1">
      <c r="B119" s="14" t="s">
        <v>186</v>
      </c>
      <c r="C119" s="15" t="s">
        <v>167</v>
      </c>
      <c r="D119" s="25"/>
      <c r="E119" s="20"/>
      <c r="F119" s="25" t="s">
        <v>134</v>
      </c>
      <c r="G119" s="21"/>
      <c r="H119" s="25" t="s">
        <v>155</v>
      </c>
      <c r="I119" s="25" t="s">
        <v>136</v>
      </c>
      <c r="J119" s="25">
        <v>1100</v>
      </c>
      <c r="K119" s="86"/>
    </row>
    <row r="120" spans="2:11" ht="30.75" customHeight="1">
      <c r="B120" s="14"/>
      <c r="C120" s="83" t="s">
        <v>168</v>
      </c>
      <c r="D120" s="87"/>
      <c r="E120" s="88"/>
      <c r="F120" s="87"/>
      <c r="G120" s="89"/>
      <c r="H120" s="87"/>
      <c r="I120" s="87"/>
      <c r="J120" s="88">
        <f>J104+J113</f>
        <v>57707</v>
      </c>
      <c r="K120" s="88"/>
    </row>
  </sheetData>
  <sheetProtection/>
  <mergeCells count="36">
    <mergeCell ref="B77:K77"/>
    <mergeCell ref="C81:L81"/>
    <mergeCell ref="C103:K103"/>
    <mergeCell ref="O42:O43"/>
    <mergeCell ref="C45:P45"/>
    <mergeCell ref="C50:C61"/>
    <mergeCell ref="C62:C65"/>
    <mergeCell ref="C67:C70"/>
    <mergeCell ref="B76:K76"/>
    <mergeCell ref="K41:O41"/>
    <mergeCell ref="P41:P43"/>
    <mergeCell ref="E42:E43"/>
    <mergeCell ref="F42:F43"/>
    <mergeCell ref="G42:G43"/>
    <mergeCell ref="H42:H43"/>
    <mergeCell ref="I42:I43"/>
    <mergeCell ref="K42:K43"/>
    <mergeCell ref="L42:M42"/>
    <mergeCell ref="N42:N43"/>
    <mergeCell ref="C8:N8"/>
    <mergeCell ref="C22:C24"/>
    <mergeCell ref="C26:C29"/>
    <mergeCell ref="C31:C34"/>
    <mergeCell ref="B41:B43"/>
    <mergeCell ref="C41:C43"/>
    <mergeCell ref="D41:D43"/>
    <mergeCell ref="E41:F41"/>
    <mergeCell ref="G41:I41"/>
    <mergeCell ref="J41:J43"/>
    <mergeCell ref="B2:K2"/>
    <mergeCell ref="B3:K3"/>
    <mergeCell ref="B5:B6"/>
    <mergeCell ref="C5:C6"/>
    <mergeCell ref="D5:D6"/>
    <mergeCell ref="H5:I5"/>
    <mergeCell ref="J5:K5"/>
  </mergeCells>
  <printOptions/>
  <pageMargins left="0" right="0" top="0.3937007874015748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Соборникова Татьяна Владимировна</dc:creator>
  <cp:keywords/>
  <dc:description/>
  <cp:lastModifiedBy>Соборникова Татьяна Владимировна</cp:lastModifiedBy>
  <dcterms:created xsi:type="dcterms:W3CDTF">2012-02-29T10:36:23Z</dcterms:created>
  <dcterms:modified xsi:type="dcterms:W3CDTF">2012-02-29T10:47:01Z</dcterms:modified>
  <cp:category/>
  <cp:version/>
  <cp:contentType/>
  <cp:contentStatus/>
</cp:coreProperties>
</file>